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QQCI\Multifamily Apps\MF_MFA_Income Qualified Docs\"/>
    </mc:Choice>
  </mc:AlternateContent>
  <xr:revisionPtr revIDLastSave="0" documentId="13_ncr:1_{0A877411-40DD-458D-A843-83CBF9894606}" xr6:coauthVersionLast="47" xr6:coauthVersionMax="47" xr10:uidLastSave="{00000000-0000-0000-0000-000000000000}"/>
  <bookViews>
    <workbookView xWindow="-25875" yWindow="1875" windowWidth="21600" windowHeight="11265" xr2:uid="{CC665E28-53FD-408A-BD8D-F0859D889607}"/>
  </bookViews>
  <sheets>
    <sheet name="Income Qualifier Directory" sheetId="1" r:id="rId1"/>
  </sheets>
  <externalReferences>
    <externalReference r:id="rId2"/>
    <externalReference r:id="rId3"/>
  </externalReferences>
  <definedNames>
    <definedName name="_24_7_Lighting">'[1]Multi-Facility'!$B$214:$B$220</definedName>
    <definedName name="CMeasureType">[1]Lighting!$R$167:$R$168</definedName>
    <definedName name="Exterior_Lighting">'[1]Multi-Facility'!$B$221:$B$227</definedName>
    <definedName name="HIDMeasureType">[1]Lighting!$R$69:$R$71</definedName>
    <definedName name="HIDRetrofitType">[1]Lighting!$T$69:$T$71</definedName>
    <definedName name="Interior_Lighting">'[1]Multi-Facility'!$B$228:$B$237</definedName>
    <definedName name="List_DLCFixtureList">'[2]DLC Lookup'!$A$2:$A$19</definedName>
    <definedName name="List_DLCLampList">'[2]DLC Lookup'!$A$21:$A$24</definedName>
    <definedName name="List_ESFixtureList">'[2]ESFixture Lookup'!$A$2:$A$7</definedName>
    <definedName name="List_ESLampList">'[2]ESBulb Lookup'!$A$2:$A$3</definedName>
    <definedName name="List_LEDListType">[2]TOOL!$P$2:$P$5</definedName>
    <definedName name="Measure_Type_1">[1]!Table1[Measure Type 1]</definedName>
    <definedName name="Plug_Load_Controls">'[1]Multi-Facility'!$B$272:$B$275</definedName>
    <definedName name="RLEDR">[1]Lighting!$AG$87:$AG$101</definedName>
    <definedName name="TMeasureType">[1]Lighting!$R$112:$R$114</definedName>
    <definedName name="TRetrofitType">[1]Lighting!$T$112:$T$114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79" i="1" l="1"/>
  <c r="Q279" i="1"/>
  <c r="P279" i="1" s="1"/>
  <c r="K279" i="1"/>
  <c r="J279" i="1" s="1"/>
  <c r="I279" i="1" s="1"/>
  <c r="R278" i="1"/>
  <c r="Q278" i="1" s="1"/>
  <c r="P278" i="1" s="1"/>
  <c r="K278" i="1"/>
  <c r="J278" i="1" s="1"/>
  <c r="I278" i="1" s="1"/>
  <c r="R277" i="1"/>
  <c r="Q277" i="1"/>
  <c r="P277" i="1" s="1"/>
  <c r="K277" i="1"/>
  <c r="J277" i="1" s="1"/>
  <c r="I277" i="1" s="1"/>
  <c r="R276" i="1"/>
  <c r="Q276" i="1" s="1"/>
  <c r="P276" i="1" s="1"/>
  <c r="K276" i="1"/>
  <c r="J276" i="1" s="1"/>
  <c r="I276" i="1" s="1"/>
  <c r="R275" i="1"/>
  <c r="Q275" i="1"/>
  <c r="K275" i="1"/>
  <c r="J275" i="1" s="1"/>
  <c r="I275" i="1" s="1"/>
  <c r="R274" i="1"/>
  <c r="Q274" i="1" s="1"/>
  <c r="P274" i="1" s="1"/>
  <c r="K274" i="1"/>
  <c r="J274" i="1" s="1"/>
  <c r="I274" i="1" s="1"/>
  <c r="R273" i="1"/>
  <c r="Q273" i="1"/>
  <c r="P273" i="1" s="1"/>
  <c r="K273" i="1"/>
  <c r="J273" i="1" s="1"/>
  <c r="I273" i="1" s="1"/>
  <c r="R272" i="1"/>
  <c r="Q272" i="1" s="1"/>
  <c r="P272" i="1" s="1"/>
  <c r="K272" i="1"/>
  <c r="J272" i="1" s="1"/>
  <c r="I272" i="1"/>
  <c r="R271" i="1"/>
  <c r="Q271" i="1"/>
  <c r="P271" i="1" s="1"/>
  <c r="K271" i="1"/>
  <c r="J271" i="1" s="1"/>
  <c r="I271" i="1" s="1"/>
  <c r="R270" i="1"/>
  <c r="Q270" i="1" s="1"/>
  <c r="P270" i="1" s="1"/>
  <c r="K270" i="1"/>
  <c r="J270" i="1" s="1"/>
  <c r="I270" i="1" s="1"/>
  <c r="R269" i="1"/>
  <c r="Q269" i="1"/>
  <c r="P269" i="1" s="1"/>
  <c r="K269" i="1"/>
  <c r="J269" i="1" s="1"/>
  <c r="I269" i="1" s="1"/>
  <c r="R268" i="1"/>
  <c r="Q268" i="1" s="1"/>
  <c r="P268" i="1" s="1"/>
  <c r="K268" i="1"/>
  <c r="J268" i="1" s="1"/>
  <c r="I268" i="1"/>
  <c r="R267" i="1"/>
  <c r="Q267" i="1"/>
  <c r="P267" i="1" s="1"/>
  <c r="K267" i="1"/>
  <c r="J267" i="1" s="1"/>
  <c r="I267" i="1" s="1"/>
  <c r="R266" i="1"/>
  <c r="Q266" i="1" s="1"/>
  <c r="P266" i="1" s="1"/>
  <c r="K266" i="1"/>
  <c r="J266" i="1" s="1"/>
  <c r="I266" i="1"/>
  <c r="R265" i="1"/>
  <c r="Q265" i="1"/>
  <c r="P265" i="1" s="1"/>
  <c r="K265" i="1"/>
  <c r="J265" i="1" s="1"/>
  <c r="I265" i="1" s="1"/>
  <c r="R264" i="1"/>
  <c r="Q264" i="1" s="1"/>
  <c r="P264" i="1" s="1"/>
  <c r="K264" i="1"/>
  <c r="J264" i="1" s="1"/>
  <c r="I264" i="1" s="1"/>
  <c r="R263" i="1"/>
  <c r="Q263" i="1"/>
  <c r="P263" i="1" s="1"/>
  <c r="K263" i="1"/>
  <c r="J263" i="1" s="1"/>
  <c r="I263" i="1" s="1"/>
  <c r="R262" i="1"/>
  <c r="Q262" i="1" s="1"/>
  <c r="K262" i="1"/>
  <c r="J262" i="1" s="1"/>
  <c r="I262" i="1"/>
  <c r="R261" i="1"/>
  <c r="Q261" i="1"/>
  <c r="P261" i="1" s="1"/>
  <c r="K261" i="1"/>
  <c r="J261" i="1" s="1"/>
  <c r="I261" i="1" s="1"/>
  <c r="R260" i="1"/>
  <c r="Q260" i="1" s="1"/>
  <c r="P260" i="1" s="1"/>
  <c r="K260" i="1"/>
  <c r="J260" i="1" s="1"/>
  <c r="I260" i="1" s="1"/>
  <c r="R259" i="1"/>
  <c r="Q259" i="1"/>
  <c r="P259" i="1" s="1"/>
  <c r="K259" i="1"/>
  <c r="J259" i="1" s="1"/>
  <c r="I259" i="1" s="1"/>
  <c r="R258" i="1"/>
  <c r="Q258" i="1" s="1"/>
  <c r="K258" i="1"/>
  <c r="J258" i="1" s="1"/>
  <c r="I258" i="1"/>
  <c r="R257" i="1"/>
  <c r="Q257" i="1"/>
  <c r="K257" i="1"/>
  <c r="J257" i="1" s="1"/>
  <c r="I257" i="1" s="1"/>
  <c r="R256" i="1"/>
  <c r="Q256" i="1" s="1"/>
  <c r="P256" i="1" s="1"/>
  <c r="K256" i="1"/>
  <c r="J256" i="1" s="1"/>
  <c r="I256" i="1" s="1"/>
  <c r="R255" i="1"/>
  <c r="Q255" i="1"/>
  <c r="P255" i="1" s="1"/>
  <c r="K255" i="1"/>
  <c r="J255" i="1" s="1"/>
  <c r="I255" i="1" s="1"/>
  <c r="R254" i="1"/>
  <c r="Q254" i="1" s="1"/>
  <c r="K254" i="1"/>
  <c r="J254" i="1" s="1"/>
  <c r="I254" i="1"/>
  <c r="R253" i="1"/>
  <c r="Q253" i="1"/>
  <c r="K253" i="1"/>
  <c r="J253" i="1" s="1"/>
  <c r="I253" i="1" s="1"/>
  <c r="R252" i="1"/>
  <c r="Q252" i="1" s="1"/>
  <c r="P252" i="1" s="1"/>
  <c r="K252" i="1"/>
  <c r="J252" i="1" s="1"/>
  <c r="I252" i="1" s="1"/>
  <c r="R251" i="1"/>
  <c r="Q251" i="1"/>
  <c r="P251" i="1" s="1"/>
  <c r="K251" i="1"/>
  <c r="J251" i="1" s="1"/>
  <c r="I251" i="1" s="1"/>
  <c r="R250" i="1"/>
  <c r="Q250" i="1" s="1"/>
  <c r="K250" i="1"/>
  <c r="J250" i="1" s="1"/>
  <c r="I250" i="1"/>
  <c r="R249" i="1"/>
  <c r="Q249" i="1"/>
  <c r="K249" i="1"/>
  <c r="J249" i="1" s="1"/>
  <c r="I249" i="1" s="1"/>
  <c r="R248" i="1"/>
  <c r="Q248" i="1" s="1"/>
  <c r="P248" i="1" s="1"/>
  <c r="K248" i="1"/>
  <c r="J248" i="1" s="1"/>
  <c r="I248" i="1" s="1"/>
  <c r="R247" i="1"/>
  <c r="Q247" i="1"/>
  <c r="P247" i="1" s="1"/>
  <c r="K247" i="1"/>
  <c r="J247" i="1" s="1"/>
  <c r="I247" i="1" s="1"/>
  <c r="R246" i="1"/>
  <c r="Q246" i="1" s="1"/>
  <c r="K246" i="1"/>
  <c r="J246" i="1" s="1"/>
  <c r="I246" i="1"/>
  <c r="R245" i="1"/>
  <c r="Q245" i="1"/>
  <c r="K245" i="1"/>
  <c r="R244" i="1"/>
  <c r="Q244" i="1" s="1"/>
  <c r="P244" i="1" s="1"/>
  <c r="K244" i="1"/>
  <c r="R243" i="1"/>
  <c r="Q243" i="1"/>
  <c r="P243" i="1" s="1"/>
  <c r="K243" i="1"/>
  <c r="R242" i="1"/>
  <c r="Q242" i="1" s="1"/>
  <c r="K242" i="1"/>
  <c r="R241" i="1"/>
  <c r="Q241" i="1"/>
  <c r="K241" i="1"/>
  <c r="R240" i="1"/>
  <c r="Q240" i="1" s="1"/>
  <c r="P240" i="1" s="1"/>
  <c r="K240" i="1"/>
  <c r="R239" i="1"/>
  <c r="Q239" i="1"/>
  <c r="P239" i="1" s="1"/>
  <c r="K239" i="1"/>
  <c r="R238" i="1"/>
  <c r="Q238" i="1" s="1"/>
  <c r="K238" i="1"/>
  <c r="R237" i="1"/>
  <c r="Q237" i="1"/>
  <c r="K237" i="1"/>
  <c r="R236" i="1"/>
  <c r="Q236" i="1" s="1"/>
  <c r="P236" i="1" s="1"/>
  <c r="K236" i="1"/>
  <c r="R235" i="1"/>
  <c r="Q235" i="1"/>
  <c r="P235" i="1" s="1"/>
  <c r="K235" i="1"/>
  <c r="R234" i="1"/>
  <c r="Q234" i="1" s="1"/>
  <c r="K234" i="1"/>
  <c r="R233" i="1"/>
  <c r="Q233" i="1"/>
  <c r="K233" i="1"/>
  <c r="R232" i="1"/>
  <c r="Q232" i="1" s="1"/>
  <c r="P232" i="1" s="1"/>
  <c r="K232" i="1"/>
  <c r="R231" i="1"/>
  <c r="Q231" i="1"/>
  <c r="P231" i="1" s="1"/>
  <c r="K231" i="1"/>
  <c r="R230" i="1"/>
  <c r="Q230" i="1" s="1"/>
  <c r="K230" i="1"/>
  <c r="R229" i="1"/>
  <c r="Q229" i="1"/>
  <c r="K229" i="1"/>
  <c r="R228" i="1"/>
  <c r="Q228" i="1" s="1"/>
  <c r="P228" i="1" s="1"/>
  <c r="K228" i="1"/>
  <c r="R227" i="1"/>
  <c r="Q227" i="1"/>
  <c r="P227" i="1" s="1"/>
  <c r="K227" i="1"/>
  <c r="R226" i="1"/>
  <c r="Q226" i="1" s="1"/>
  <c r="K226" i="1"/>
  <c r="R225" i="1"/>
  <c r="Q225" i="1"/>
  <c r="K225" i="1"/>
  <c r="R224" i="1"/>
  <c r="Q224" i="1" s="1"/>
  <c r="P224" i="1" s="1"/>
  <c r="K224" i="1"/>
  <c r="R223" i="1"/>
  <c r="Q223" i="1"/>
  <c r="P223" i="1" s="1"/>
  <c r="K223" i="1"/>
  <c r="R222" i="1"/>
  <c r="Q222" i="1" s="1"/>
  <c r="K222" i="1"/>
  <c r="R221" i="1"/>
  <c r="Q221" i="1"/>
  <c r="K221" i="1"/>
  <c r="R220" i="1"/>
  <c r="Q220" i="1" s="1"/>
  <c r="P220" i="1" s="1"/>
  <c r="K220" i="1"/>
  <c r="R219" i="1"/>
  <c r="Q219" i="1"/>
  <c r="P219" i="1" s="1"/>
  <c r="K219" i="1"/>
  <c r="R218" i="1"/>
  <c r="Q218" i="1" s="1"/>
  <c r="K218" i="1"/>
  <c r="R217" i="1"/>
  <c r="Q217" i="1"/>
  <c r="K217" i="1"/>
  <c r="R216" i="1"/>
  <c r="Q216" i="1" s="1"/>
  <c r="P216" i="1" s="1"/>
  <c r="K216" i="1"/>
  <c r="R215" i="1"/>
  <c r="Q215" i="1"/>
  <c r="P215" i="1" s="1"/>
  <c r="K215" i="1"/>
  <c r="R214" i="1"/>
  <c r="Q214" i="1" s="1"/>
  <c r="K214" i="1"/>
  <c r="R213" i="1"/>
  <c r="Q213" i="1"/>
  <c r="K213" i="1"/>
  <c r="R212" i="1"/>
  <c r="Q212" i="1" s="1"/>
  <c r="P212" i="1" s="1"/>
  <c r="K212" i="1"/>
  <c r="R211" i="1"/>
  <c r="Q211" i="1"/>
  <c r="P211" i="1" s="1"/>
  <c r="K211" i="1"/>
  <c r="R210" i="1"/>
  <c r="Q210" i="1" s="1"/>
  <c r="K210" i="1"/>
  <c r="R209" i="1"/>
  <c r="Q209" i="1"/>
  <c r="K209" i="1"/>
  <c r="R208" i="1"/>
  <c r="Q208" i="1" s="1"/>
  <c r="P208" i="1" s="1"/>
  <c r="K208" i="1"/>
  <c r="R207" i="1"/>
  <c r="Q207" i="1"/>
  <c r="P207" i="1" s="1"/>
  <c r="K207" i="1"/>
  <c r="R206" i="1"/>
  <c r="Q206" i="1" s="1"/>
  <c r="K206" i="1"/>
  <c r="R205" i="1"/>
  <c r="Q205" i="1"/>
  <c r="K205" i="1"/>
  <c r="R204" i="1"/>
  <c r="Q204" i="1" s="1"/>
  <c r="P204" i="1" s="1"/>
  <c r="K204" i="1"/>
  <c r="R203" i="1"/>
  <c r="Q203" i="1"/>
  <c r="P203" i="1" s="1"/>
  <c r="K203" i="1"/>
  <c r="R202" i="1"/>
  <c r="Q202" i="1" s="1"/>
  <c r="K202" i="1"/>
  <c r="R201" i="1"/>
  <c r="Q201" i="1"/>
  <c r="K201" i="1"/>
  <c r="R200" i="1"/>
  <c r="Q200" i="1" s="1"/>
  <c r="P200" i="1" s="1"/>
  <c r="K200" i="1"/>
  <c r="R199" i="1"/>
  <c r="Q199" i="1"/>
  <c r="K199" i="1"/>
  <c r="R198" i="1"/>
  <c r="Q198" i="1" s="1"/>
  <c r="K198" i="1"/>
  <c r="R197" i="1"/>
  <c r="Q197" i="1"/>
  <c r="K197" i="1"/>
  <c r="R196" i="1"/>
  <c r="Q196" i="1" s="1"/>
  <c r="K196" i="1"/>
  <c r="R195" i="1"/>
  <c r="Q195" i="1"/>
  <c r="K195" i="1"/>
  <c r="R194" i="1"/>
  <c r="Q194" i="1" s="1"/>
  <c r="P194" i="1" s="1"/>
  <c r="K194" i="1"/>
  <c r="R193" i="1"/>
  <c r="Q193" i="1" s="1"/>
  <c r="K193" i="1"/>
  <c r="R192" i="1"/>
  <c r="Q192" i="1" s="1"/>
  <c r="K192" i="1"/>
  <c r="R191" i="1"/>
  <c r="Q191" i="1" s="1"/>
  <c r="K191" i="1"/>
  <c r="R190" i="1"/>
  <c r="Q190" i="1" s="1"/>
  <c r="P190" i="1" s="1"/>
  <c r="K190" i="1"/>
  <c r="R189" i="1"/>
  <c r="Q189" i="1" s="1"/>
  <c r="P189" i="1" s="1"/>
  <c r="K189" i="1"/>
  <c r="R188" i="1"/>
  <c r="Q188" i="1" s="1"/>
  <c r="P188" i="1"/>
  <c r="K188" i="1"/>
  <c r="R187" i="1"/>
  <c r="Q187" i="1" s="1"/>
  <c r="K187" i="1"/>
  <c r="R186" i="1"/>
  <c r="Q186" i="1" s="1"/>
  <c r="P186" i="1" s="1"/>
  <c r="K186" i="1"/>
  <c r="R185" i="1"/>
  <c r="Q185" i="1" s="1"/>
  <c r="P185" i="1" s="1"/>
  <c r="K185" i="1"/>
  <c r="R184" i="1"/>
  <c r="Q184" i="1" s="1"/>
  <c r="P184" i="1"/>
  <c r="K184" i="1"/>
  <c r="R183" i="1"/>
  <c r="Q183" i="1" s="1"/>
  <c r="K183" i="1"/>
  <c r="R182" i="1"/>
  <c r="Q182" i="1" s="1"/>
  <c r="P182" i="1" s="1"/>
  <c r="K182" i="1"/>
  <c r="R181" i="1"/>
  <c r="Q181" i="1" s="1"/>
  <c r="P181" i="1" s="1"/>
  <c r="K181" i="1"/>
  <c r="R180" i="1"/>
  <c r="Q180" i="1" s="1"/>
  <c r="P180" i="1"/>
  <c r="K180" i="1"/>
  <c r="R179" i="1"/>
  <c r="Q179" i="1" s="1"/>
  <c r="K179" i="1"/>
  <c r="R178" i="1"/>
  <c r="Q178" i="1" s="1"/>
  <c r="K178" i="1"/>
  <c r="R177" i="1"/>
  <c r="Q177" i="1" s="1"/>
  <c r="P177" i="1" s="1"/>
  <c r="K177" i="1"/>
  <c r="R176" i="1"/>
  <c r="Q176" i="1" s="1"/>
  <c r="P176" i="1"/>
  <c r="K176" i="1"/>
  <c r="R175" i="1"/>
  <c r="Q175" i="1" s="1"/>
  <c r="K175" i="1"/>
  <c r="R174" i="1"/>
  <c r="Q174" i="1" s="1"/>
  <c r="K174" i="1"/>
  <c r="R173" i="1"/>
  <c r="Q173" i="1" s="1"/>
  <c r="P173" i="1" s="1"/>
  <c r="K173" i="1"/>
  <c r="R172" i="1"/>
  <c r="Q172" i="1" s="1"/>
  <c r="P172" i="1"/>
  <c r="K172" i="1"/>
  <c r="R171" i="1"/>
  <c r="Q171" i="1" s="1"/>
  <c r="K171" i="1"/>
  <c r="R170" i="1"/>
  <c r="Q170" i="1" s="1"/>
  <c r="K170" i="1"/>
  <c r="R169" i="1"/>
  <c r="Q169" i="1" s="1"/>
  <c r="P169" i="1" s="1"/>
  <c r="K169" i="1"/>
  <c r="R168" i="1"/>
  <c r="Q168" i="1" s="1"/>
  <c r="P168" i="1"/>
  <c r="K168" i="1"/>
  <c r="R167" i="1"/>
  <c r="Q167" i="1" s="1"/>
  <c r="K167" i="1"/>
  <c r="R166" i="1"/>
  <c r="Q166" i="1" s="1"/>
  <c r="K166" i="1"/>
  <c r="R165" i="1"/>
  <c r="Q165" i="1" s="1"/>
  <c r="P165" i="1" s="1"/>
  <c r="K165" i="1"/>
  <c r="R164" i="1"/>
  <c r="Q164" i="1" s="1"/>
  <c r="P164" i="1"/>
  <c r="K164" i="1"/>
  <c r="R163" i="1"/>
  <c r="Q163" i="1" s="1"/>
  <c r="K163" i="1"/>
  <c r="R162" i="1"/>
  <c r="Q162" i="1" s="1"/>
  <c r="K162" i="1"/>
  <c r="R161" i="1"/>
  <c r="Q161" i="1" s="1"/>
  <c r="P161" i="1" s="1"/>
  <c r="K161" i="1"/>
  <c r="R160" i="1"/>
  <c r="Q160" i="1" s="1"/>
  <c r="P160" i="1" s="1"/>
  <c r="K160" i="1"/>
  <c r="R159" i="1"/>
  <c r="Q159" i="1" s="1"/>
  <c r="K159" i="1"/>
  <c r="R158" i="1"/>
  <c r="Q158" i="1" s="1"/>
  <c r="P158" i="1" s="1"/>
  <c r="K158" i="1"/>
  <c r="R157" i="1"/>
  <c r="Q157" i="1" s="1"/>
  <c r="K157" i="1"/>
  <c r="R156" i="1"/>
  <c r="Q156" i="1" s="1"/>
  <c r="P156" i="1" s="1"/>
  <c r="K156" i="1"/>
  <c r="R155" i="1"/>
  <c r="Q155" i="1" s="1"/>
  <c r="K155" i="1"/>
  <c r="R154" i="1"/>
  <c r="Q154" i="1" s="1"/>
  <c r="P154" i="1" s="1"/>
  <c r="K154" i="1"/>
  <c r="R153" i="1"/>
  <c r="Q153" i="1" s="1"/>
  <c r="K153" i="1"/>
  <c r="R152" i="1"/>
  <c r="Q152" i="1" s="1"/>
  <c r="P152" i="1" s="1"/>
  <c r="K152" i="1"/>
  <c r="R151" i="1"/>
  <c r="Q151" i="1" s="1"/>
  <c r="K151" i="1"/>
  <c r="R150" i="1"/>
  <c r="Q150" i="1" s="1"/>
  <c r="P150" i="1" s="1"/>
  <c r="K150" i="1"/>
  <c r="R149" i="1"/>
  <c r="Q149" i="1" s="1"/>
  <c r="K149" i="1"/>
  <c r="R148" i="1"/>
  <c r="Q148" i="1" s="1"/>
  <c r="P148" i="1" s="1"/>
  <c r="K148" i="1"/>
  <c r="R147" i="1"/>
  <c r="Q147" i="1" s="1"/>
  <c r="K147" i="1"/>
  <c r="R146" i="1"/>
  <c r="Q146" i="1" s="1"/>
  <c r="P146" i="1" s="1"/>
  <c r="K146" i="1"/>
  <c r="R145" i="1"/>
  <c r="Q145" i="1" s="1"/>
  <c r="K145" i="1"/>
  <c r="R144" i="1"/>
  <c r="Q144" i="1" s="1"/>
  <c r="P144" i="1" s="1"/>
  <c r="K144" i="1"/>
  <c r="R143" i="1"/>
  <c r="Q143" i="1" s="1"/>
  <c r="K143" i="1"/>
  <c r="R142" i="1"/>
  <c r="Q142" i="1" s="1"/>
  <c r="P142" i="1" s="1"/>
  <c r="K142" i="1"/>
  <c r="R141" i="1"/>
  <c r="Q141" i="1" s="1"/>
  <c r="K141" i="1"/>
  <c r="R140" i="1"/>
  <c r="Q140" i="1" s="1"/>
  <c r="P140" i="1" s="1"/>
  <c r="K140" i="1"/>
  <c r="R139" i="1"/>
  <c r="Q139" i="1" s="1"/>
  <c r="K139" i="1"/>
  <c r="R138" i="1"/>
  <c r="Q138" i="1" s="1"/>
  <c r="P138" i="1" s="1"/>
  <c r="K138" i="1"/>
  <c r="R137" i="1"/>
  <c r="Q137" i="1" s="1"/>
  <c r="K137" i="1"/>
  <c r="R136" i="1"/>
  <c r="Q136" i="1" s="1"/>
  <c r="P136" i="1" s="1"/>
  <c r="K136" i="1"/>
  <c r="R135" i="1"/>
  <c r="Q135" i="1" s="1"/>
  <c r="K135" i="1"/>
  <c r="R134" i="1"/>
  <c r="Q134" i="1" s="1"/>
  <c r="P134" i="1" s="1"/>
  <c r="K134" i="1"/>
  <c r="R133" i="1"/>
  <c r="Q133" i="1" s="1"/>
  <c r="K133" i="1"/>
  <c r="R132" i="1"/>
  <c r="Q132" i="1" s="1"/>
  <c r="K132" i="1"/>
  <c r="R131" i="1"/>
  <c r="Q131" i="1" s="1"/>
  <c r="P131" i="1" s="1"/>
  <c r="K131" i="1"/>
  <c r="R130" i="1"/>
  <c r="Q130" i="1" s="1"/>
  <c r="P130" i="1"/>
  <c r="K130" i="1"/>
  <c r="R129" i="1"/>
  <c r="Q129" i="1" s="1"/>
  <c r="K129" i="1"/>
  <c r="R128" i="1"/>
  <c r="Q128" i="1" s="1"/>
  <c r="K128" i="1"/>
  <c r="R127" i="1"/>
  <c r="Q127" i="1" s="1"/>
  <c r="P127" i="1" s="1"/>
  <c r="K127" i="1"/>
  <c r="R126" i="1"/>
  <c r="Q126" i="1" s="1"/>
  <c r="P126" i="1"/>
  <c r="K126" i="1"/>
  <c r="R125" i="1"/>
  <c r="Q125" i="1" s="1"/>
  <c r="K125" i="1"/>
  <c r="R124" i="1"/>
  <c r="Q124" i="1" s="1"/>
  <c r="K124" i="1"/>
  <c r="R123" i="1"/>
  <c r="Q123" i="1" s="1"/>
  <c r="P123" i="1" s="1"/>
  <c r="K123" i="1"/>
  <c r="R122" i="1"/>
  <c r="Q122" i="1" s="1"/>
  <c r="P122" i="1"/>
  <c r="K122" i="1"/>
  <c r="R121" i="1"/>
  <c r="Q121" i="1" s="1"/>
  <c r="K121" i="1"/>
  <c r="R120" i="1"/>
  <c r="Q120" i="1" s="1"/>
  <c r="K120" i="1"/>
  <c r="R119" i="1"/>
  <c r="Q119" i="1" s="1"/>
  <c r="P119" i="1" s="1"/>
  <c r="K119" i="1"/>
  <c r="R118" i="1"/>
  <c r="Q118" i="1" s="1"/>
  <c r="P118" i="1"/>
  <c r="K118" i="1"/>
  <c r="R117" i="1"/>
  <c r="Q117" i="1" s="1"/>
  <c r="K117" i="1"/>
  <c r="R116" i="1"/>
  <c r="Q116" i="1" s="1"/>
  <c r="K116" i="1"/>
  <c r="R115" i="1"/>
  <c r="Q115" i="1" s="1"/>
  <c r="P115" i="1" s="1"/>
  <c r="K115" i="1"/>
  <c r="R114" i="1"/>
  <c r="Q114" i="1" s="1"/>
  <c r="K114" i="1"/>
  <c r="R113" i="1"/>
  <c r="Q113" i="1" s="1"/>
  <c r="K113" i="1"/>
  <c r="R112" i="1"/>
  <c r="Q112" i="1" s="1"/>
  <c r="K112" i="1"/>
  <c r="R111" i="1"/>
  <c r="Q111" i="1" s="1"/>
  <c r="P111" i="1" s="1"/>
  <c r="K111" i="1"/>
  <c r="R110" i="1"/>
  <c r="Q110" i="1" s="1"/>
  <c r="P110" i="1"/>
  <c r="K110" i="1"/>
  <c r="R109" i="1"/>
  <c r="Q109" i="1" s="1"/>
  <c r="K109" i="1"/>
  <c r="R108" i="1"/>
  <c r="Q108" i="1" s="1"/>
  <c r="K108" i="1"/>
  <c r="R107" i="1"/>
  <c r="Q107" i="1" s="1"/>
  <c r="P107" i="1" s="1"/>
  <c r="K107" i="1"/>
  <c r="R106" i="1"/>
  <c r="Q106" i="1" s="1"/>
  <c r="P106" i="1"/>
  <c r="K106" i="1"/>
  <c r="R105" i="1"/>
  <c r="Q105" i="1" s="1"/>
  <c r="P105" i="1"/>
  <c r="K105" i="1"/>
  <c r="R104" i="1"/>
  <c r="Q104" i="1" s="1"/>
  <c r="P104" i="1"/>
  <c r="K104" i="1"/>
  <c r="R103" i="1"/>
  <c r="Q103" i="1" s="1"/>
  <c r="P103" i="1"/>
  <c r="K103" i="1"/>
  <c r="R102" i="1"/>
  <c r="Q102" i="1" s="1"/>
  <c r="P102" i="1"/>
  <c r="K102" i="1"/>
  <c r="R101" i="1"/>
  <c r="Q101" i="1" s="1"/>
  <c r="P101" i="1"/>
  <c r="K101" i="1"/>
  <c r="R100" i="1"/>
  <c r="Q100" i="1" s="1"/>
  <c r="P100" i="1"/>
  <c r="K100" i="1"/>
  <c r="R99" i="1"/>
  <c r="Q99" i="1" s="1"/>
  <c r="P99" i="1"/>
  <c r="K99" i="1"/>
  <c r="R98" i="1"/>
  <c r="Q98" i="1" s="1"/>
  <c r="P98" i="1"/>
  <c r="K98" i="1"/>
  <c r="R97" i="1"/>
  <c r="Q97" i="1" s="1"/>
  <c r="P97" i="1"/>
  <c r="K97" i="1"/>
  <c r="R96" i="1"/>
  <c r="Q96" i="1" s="1"/>
  <c r="P96" i="1"/>
  <c r="K96" i="1"/>
  <c r="R95" i="1"/>
  <c r="Q95" i="1" s="1"/>
  <c r="P95" i="1"/>
  <c r="K95" i="1"/>
  <c r="R94" i="1"/>
  <c r="Q94" i="1" s="1"/>
  <c r="P94" i="1"/>
  <c r="K94" i="1"/>
  <c r="R93" i="1"/>
  <c r="Q93" i="1" s="1"/>
  <c r="P93" i="1"/>
  <c r="K93" i="1"/>
  <c r="R92" i="1"/>
  <c r="Q92" i="1" s="1"/>
  <c r="P92" i="1"/>
  <c r="K92" i="1"/>
  <c r="R91" i="1"/>
  <c r="Q91" i="1" s="1"/>
  <c r="P91" i="1"/>
  <c r="K91" i="1"/>
  <c r="R90" i="1"/>
  <c r="Q90" i="1" s="1"/>
  <c r="P90" i="1"/>
  <c r="K90" i="1"/>
  <c r="R89" i="1"/>
  <c r="Q89" i="1" s="1"/>
  <c r="P89" i="1"/>
  <c r="K89" i="1"/>
  <c r="R88" i="1"/>
  <c r="Q88" i="1" s="1"/>
  <c r="P88" i="1"/>
  <c r="K88" i="1"/>
  <c r="R87" i="1"/>
  <c r="Q87" i="1" s="1"/>
  <c r="P87" i="1"/>
  <c r="K87" i="1"/>
  <c r="R86" i="1"/>
  <c r="Q86" i="1" s="1"/>
  <c r="P86" i="1"/>
  <c r="K86" i="1"/>
  <c r="R85" i="1"/>
  <c r="Q85" i="1" s="1"/>
  <c r="P85" i="1"/>
  <c r="K85" i="1"/>
  <c r="R84" i="1"/>
  <c r="Q84" i="1" s="1"/>
  <c r="P84" i="1"/>
  <c r="K84" i="1"/>
  <c r="R83" i="1"/>
  <c r="Q83" i="1"/>
  <c r="P83" i="1" s="1"/>
  <c r="K83" i="1"/>
  <c r="R82" i="1"/>
  <c r="Q82" i="1" s="1"/>
  <c r="K82" i="1"/>
  <c r="R81" i="1"/>
  <c r="Q81" i="1"/>
  <c r="P81" i="1" s="1"/>
  <c r="K81" i="1"/>
  <c r="R80" i="1"/>
  <c r="Q80" i="1" s="1"/>
  <c r="P80" i="1"/>
  <c r="K80" i="1"/>
  <c r="R79" i="1"/>
  <c r="Q79" i="1"/>
  <c r="P79" i="1" s="1"/>
  <c r="K79" i="1"/>
  <c r="R78" i="1"/>
  <c r="Q78" i="1" s="1"/>
  <c r="K78" i="1"/>
  <c r="R77" i="1"/>
  <c r="Q77" i="1"/>
  <c r="P77" i="1" s="1"/>
  <c r="K77" i="1"/>
  <c r="J77" i="1" s="1"/>
  <c r="I77" i="1" s="1"/>
  <c r="R76" i="1"/>
  <c r="Q76" i="1"/>
  <c r="P76" i="1" s="1"/>
  <c r="K76" i="1"/>
  <c r="J76" i="1" s="1"/>
  <c r="I76" i="1" s="1"/>
  <c r="R75" i="1"/>
  <c r="Q75" i="1"/>
  <c r="P75" i="1" s="1"/>
  <c r="K75" i="1"/>
  <c r="J75" i="1" s="1"/>
  <c r="I75" i="1" s="1"/>
  <c r="R74" i="1"/>
  <c r="Q74" i="1"/>
  <c r="P74" i="1" s="1"/>
  <c r="K74" i="1"/>
  <c r="J74" i="1" s="1"/>
  <c r="I74" i="1" s="1"/>
  <c r="R73" i="1"/>
  <c r="Q73" i="1"/>
  <c r="P73" i="1" s="1"/>
  <c r="K73" i="1"/>
  <c r="J73" i="1" s="1"/>
  <c r="I73" i="1" s="1"/>
  <c r="R72" i="1"/>
  <c r="Q72" i="1"/>
  <c r="P72" i="1" s="1"/>
  <c r="K72" i="1"/>
  <c r="J72" i="1" s="1"/>
  <c r="I72" i="1" s="1"/>
  <c r="R71" i="1"/>
  <c r="Q71" i="1"/>
  <c r="P71" i="1" s="1"/>
  <c r="K71" i="1"/>
  <c r="J71" i="1" s="1"/>
  <c r="I71" i="1" s="1"/>
  <c r="R70" i="1"/>
  <c r="Q70" i="1"/>
  <c r="P70" i="1" s="1"/>
  <c r="K70" i="1"/>
  <c r="J70" i="1" s="1"/>
  <c r="I70" i="1" s="1"/>
  <c r="R69" i="1"/>
  <c r="Q69" i="1"/>
  <c r="P69" i="1" s="1"/>
  <c r="K69" i="1"/>
  <c r="J69" i="1" s="1"/>
  <c r="I69" i="1" s="1"/>
  <c r="R68" i="1"/>
  <c r="Q68" i="1"/>
  <c r="P68" i="1" s="1"/>
  <c r="K68" i="1"/>
  <c r="J68" i="1" s="1"/>
  <c r="I68" i="1" s="1"/>
  <c r="R67" i="1"/>
  <c r="Q67" i="1"/>
  <c r="P67" i="1" s="1"/>
  <c r="K67" i="1"/>
  <c r="J67" i="1" s="1"/>
  <c r="I67" i="1" s="1"/>
  <c r="R66" i="1"/>
  <c r="Q66" i="1"/>
  <c r="P66" i="1" s="1"/>
  <c r="K66" i="1"/>
  <c r="J66" i="1" s="1"/>
  <c r="I66" i="1" s="1"/>
  <c r="R65" i="1"/>
  <c r="Q65" i="1"/>
  <c r="P65" i="1" s="1"/>
  <c r="K65" i="1"/>
  <c r="J65" i="1" s="1"/>
  <c r="I65" i="1" s="1"/>
  <c r="R64" i="1"/>
  <c r="Q64" i="1"/>
  <c r="P64" i="1" s="1"/>
  <c r="K64" i="1"/>
  <c r="J64" i="1" s="1"/>
  <c r="I64" i="1" s="1"/>
  <c r="R63" i="1"/>
  <c r="Q63" i="1"/>
  <c r="P63" i="1" s="1"/>
  <c r="K63" i="1"/>
  <c r="J63" i="1" s="1"/>
  <c r="I63" i="1" s="1"/>
  <c r="R62" i="1"/>
  <c r="Q62" i="1"/>
  <c r="P62" i="1" s="1"/>
  <c r="K62" i="1"/>
  <c r="J62" i="1" s="1"/>
  <c r="I62" i="1" s="1"/>
  <c r="R61" i="1"/>
  <c r="Q61" i="1"/>
  <c r="P61" i="1" s="1"/>
  <c r="K61" i="1"/>
  <c r="J61" i="1" s="1"/>
  <c r="I61" i="1" s="1"/>
  <c r="R60" i="1"/>
  <c r="Q60" i="1"/>
  <c r="P60" i="1" s="1"/>
  <c r="K60" i="1"/>
  <c r="J60" i="1" s="1"/>
  <c r="I60" i="1" s="1"/>
  <c r="R59" i="1"/>
  <c r="Q59" i="1"/>
  <c r="P59" i="1" s="1"/>
  <c r="K59" i="1"/>
  <c r="J59" i="1" s="1"/>
  <c r="I59" i="1" s="1"/>
  <c r="R58" i="1"/>
  <c r="Q58" i="1"/>
  <c r="P58" i="1" s="1"/>
  <c r="K58" i="1"/>
  <c r="J58" i="1" s="1"/>
  <c r="I58" i="1" s="1"/>
  <c r="R57" i="1"/>
  <c r="Q57" i="1"/>
  <c r="P57" i="1" s="1"/>
  <c r="K57" i="1"/>
  <c r="J57" i="1" s="1"/>
  <c r="I57" i="1" s="1"/>
  <c r="R56" i="1"/>
  <c r="Q56" i="1"/>
  <c r="P56" i="1" s="1"/>
  <c r="K56" i="1"/>
  <c r="J56" i="1" s="1"/>
  <c r="I56" i="1" s="1"/>
  <c r="R55" i="1"/>
  <c r="Q55" i="1"/>
  <c r="P55" i="1" s="1"/>
  <c r="K55" i="1"/>
  <c r="J55" i="1" s="1"/>
  <c r="I55" i="1" s="1"/>
  <c r="R54" i="1"/>
  <c r="Q54" i="1"/>
  <c r="P54" i="1" s="1"/>
  <c r="K54" i="1"/>
  <c r="J54" i="1" s="1"/>
  <c r="I54" i="1" s="1"/>
  <c r="R53" i="1"/>
  <c r="Q53" i="1"/>
  <c r="P53" i="1" s="1"/>
  <c r="K53" i="1"/>
  <c r="J53" i="1" s="1"/>
  <c r="I53" i="1" s="1"/>
  <c r="R52" i="1"/>
  <c r="Q52" i="1"/>
  <c r="P52" i="1" s="1"/>
  <c r="K52" i="1"/>
  <c r="J52" i="1" s="1"/>
  <c r="I52" i="1" s="1"/>
  <c r="R51" i="1"/>
  <c r="Q51" i="1"/>
  <c r="P51" i="1" s="1"/>
  <c r="K51" i="1"/>
  <c r="J51" i="1" s="1"/>
  <c r="I51" i="1" s="1"/>
  <c r="R50" i="1"/>
  <c r="Q50" i="1"/>
  <c r="P50" i="1" s="1"/>
  <c r="K50" i="1"/>
  <c r="J50" i="1" s="1"/>
  <c r="I50" i="1" s="1"/>
  <c r="R49" i="1"/>
  <c r="Q49" i="1"/>
  <c r="P49" i="1" s="1"/>
  <c r="K49" i="1"/>
  <c r="J49" i="1" s="1"/>
  <c r="I49" i="1" s="1"/>
  <c r="R48" i="1"/>
  <c r="Q48" i="1"/>
  <c r="P48" i="1" s="1"/>
  <c r="K48" i="1"/>
  <c r="J48" i="1" s="1"/>
  <c r="I48" i="1" s="1"/>
  <c r="R47" i="1"/>
  <c r="Q47" i="1"/>
  <c r="P47" i="1" s="1"/>
  <c r="K47" i="1"/>
  <c r="J47" i="1" s="1"/>
  <c r="I47" i="1" s="1"/>
  <c r="R46" i="1"/>
  <c r="Q46" i="1"/>
  <c r="P46" i="1" s="1"/>
  <c r="K46" i="1"/>
  <c r="J46" i="1" s="1"/>
  <c r="I46" i="1" s="1"/>
  <c r="R45" i="1"/>
  <c r="Q45" i="1"/>
  <c r="P45" i="1" s="1"/>
  <c r="K45" i="1"/>
  <c r="J45" i="1" s="1"/>
  <c r="I45" i="1" s="1"/>
  <c r="R44" i="1"/>
  <c r="Q44" i="1"/>
  <c r="P44" i="1" s="1"/>
  <c r="K44" i="1"/>
  <c r="J44" i="1" s="1"/>
  <c r="I44" i="1" s="1"/>
  <c r="R43" i="1"/>
  <c r="Q43" i="1"/>
  <c r="P43" i="1" s="1"/>
  <c r="K43" i="1"/>
  <c r="J43" i="1" s="1"/>
  <c r="I43" i="1" s="1"/>
  <c r="R42" i="1"/>
  <c r="Q42" i="1"/>
  <c r="P42" i="1" s="1"/>
  <c r="K42" i="1"/>
  <c r="J42" i="1" s="1"/>
  <c r="I42" i="1" s="1"/>
  <c r="R41" i="1"/>
  <c r="Q41" i="1"/>
  <c r="P41" i="1" s="1"/>
  <c r="K41" i="1"/>
  <c r="J41" i="1" s="1"/>
  <c r="I41" i="1" s="1"/>
  <c r="R40" i="1"/>
  <c r="Q40" i="1"/>
  <c r="P40" i="1" s="1"/>
  <c r="K40" i="1"/>
  <c r="J40" i="1" s="1"/>
  <c r="I40" i="1" s="1"/>
  <c r="R39" i="1"/>
  <c r="Q39" i="1"/>
  <c r="P39" i="1" s="1"/>
  <c r="K39" i="1"/>
  <c r="J39" i="1" s="1"/>
  <c r="I39" i="1" s="1"/>
  <c r="R38" i="1"/>
  <c r="Q38" i="1"/>
  <c r="P38" i="1" s="1"/>
  <c r="K38" i="1"/>
  <c r="J38" i="1" s="1"/>
  <c r="I38" i="1" s="1"/>
  <c r="R37" i="1"/>
  <c r="Q37" i="1"/>
  <c r="P37" i="1" s="1"/>
  <c r="K37" i="1"/>
  <c r="J37" i="1" s="1"/>
  <c r="I37" i="1" s="1"/>
  <c r="R36" i="1"/>
  <c r="Q36" i="1"/>
  <c r="P36" i="1" s="1"/>
  <c r="K36" i="1"/>
  <c r="J36" i="1" s="1"/>
  <c r="I36" i="1" s="1"/>
  <c r="R35" i="1"/>
  <c r="Q35" i="1"/>
  <c r="P35" i="1" s="1"/>
  <c r="K35" i="1"/>
  <c r="J35" i="1" s="1"/>
  <c r="I35" i="1" s="1"/>
  <c r="R34" i="1"/>
  <c r="Q34" i="1"/>
  <c r="P34" i="1" s="1"/>
  <c r="K34" i="1"/>
  <c r="J34" i="1" s="1"/>
  <c r="I34" i="1" s="1"/>
  <c r="R33" i="1"/>
  <c r="Q33" i="1"/>
  <c r="P33" i="1" s="1"/>
  <c r="K33" i="1"/>
  <c r="J33" i="1" s="1"/>
  <c r="I33" i="1" s="1"/>
  <c r="R32" i="1"/>
  <c r="Q32" i="1"/>
  <c r="P32" i="1" s="1"/>
  <c r="K32" i="1"/>
  <c r="J32" i="1" s="1"/>
  <c r="I32" i="1" s="1"/>
  <c r="R31" i="1"/>
  <c r="Q31" i="1"/>
  <c r="P31" i="1" s="1"/>
  <c r="K31" i="1"/>
  <c r="J31" i="1" s="1"/>
  <c r="I31" i="1" s="1"/>
  <c r="R30" i="1"/>
  <c r="Q30" i="1"/>
  <c r="P30" i="1" s="1"/>
  <c r="K30" i="1"/>
  <c r="J30" i="1" s="1"/>
  <c r="I30" i="1" s="1"/>
  <c r="R29" i="1"/>
  <c r="Q29" i="1"/>
  <c r="P29" i="1" s="1"/>
  <c r="K29" i="1"/>
  <c r="J29" i="1" s="1"/>
  <c r="I29" i="1" s="1"/>
  <c r="R28" i="1"/>
  <c r="Q28" i="1"/>
  <c r="P28" i="1" s="1"/>
  <c r="K28" i="1"/>
  <c r="J28" i="1" s="1"/>
  <c r="I28" i="1" s="1"/>
  <c r="R27" i="1"/>
  <c r="Q27" i="1"/>
  <c r="P27" i="1" s="1"/>
  <c r="K27" i="1"/>
  <c r="J27" i="1" s="1"/>
  <c r="I27" i="1" s="1"/>
  <c r="R26" i="1"/>
  <c r="Q26" i="1"/>
  <c r="P26" i="1" s="1"/>
  <c r="K26" i="1"/>
  <c r="J26" i="1" s="1"/>
  <c r="I26" i="1" s="1"/>
  <c r="R25" i="1"/>
  <c r="Q25" i="1"/>
  <c r="P25" i="1" s="1"/>
  <c r="K25" i="1"/>
  <c r="J25" i="1" s="1"/>
  <c r="I25" i="1" s="1"/>
  <c r="R24" i="1"/>
  <c r="Q24" i="1"/>
  <c r="P24" i="1" s="1"/>
  <c r="K24" i="1"/>
  <c r="J24" i="1" s="1"/>
  <c r="I24" i="1" s="1"/>
  <c r="R23" i="1"/>
  <c r="Q23" i="1"/>
  <c r="P23" i="1" s="1"/>
  <c r="K23" i="1"/>
  <c r="J23" i="1" s="1"/>
  <c r="I23" i="1" s="1"/>
  <c r="R22" i="1"/>
  <c r="Q22" i="1"/>
  <c r="P22" i="1" s="1"/>
  <c r="K22" i="1"/>
  <c r="J22" i="1" s="1"/>
  <c r="I22" i="1" s="1"/>
  <c r="R21" i="1"/>
  <c r="Q21" i="1"/>
  <c r="P21" i="1" s="1"/>
  <c r="K21" i="1"/>
  <c r="J21" i="1" s="1"/>
  <c r="I21" i="1" s="1"/>
  <c r="R20" i="1"/>
  <c r="Q20" i="1"/>
  <c r="P20" i="1" s="1"/>
  <c r="K20" i="1"/>
  <c r="J20" i="1" s="1"/>
  <c r="I20" i="1" s="1"/>
  <c r="R19" i="1"/>
  <c r="Q19" i="1"/>
  <c r="P19" i="1" s="1"/>
  <c r="K19" i="1"/>
  <c r="J19" i="1" s="1"/>
  <c r="I19" i="1" s="1"/>
  <c r="R18" i="1"/>
  <c r="Q18" i="1"/>
  <c r="P18" i="1" s="1"/>
  <c r="K18" i="1"/>
  <c r="J18" i="1" s="1"/>
  <c r="I18" i="1" s="1"/>
  <c r="R17" i="1"/>
  <c r="Q17" i="1"/>
  <c r="P17" i="1" s="1"/>
  <c r="K17" i="1"/>
  <c r="J17" i="1" s="1"/>
  <c r="I17" i="1" s="1"/>
  <c r="R16" i="1"/>
  <c r="Q16" i="1"/>
  <c r="P16" i="1" s="1"/>
  <c r="K16" i="1"/>
  <c r="J16" i="1" s="1"/>
  <c r="I16" i="1" s="1"/>
  <c r="R15" i="1"/>
  <c r="Q15" i="1"/>
  <c r="P15" i="1" s="1"/>
  <c r="K15" i="1"/>
  <c r="J15" i="1" s="1"/>
  <c r="I15" i="1" s="1"/>
  <c r="R14" i="1"/>
  <c r="Q14" i="1"/>
  <c r="P14" i="1" s="1"/>
  <c r="K14" i="1"/>
  <c r="J14" i="1" s="1"/>
  <c r="I14" i="1" s="1"/>
  <c r="R13" i="1"/>
  <c r="Q13" i="1"/>
  <c r="P13" i="1" s="1"/>
  <c r="K13" i="1"/>
  <c r="J13" i="1" s="1"/>
  <c r="I13" i="1" s="1"/>
  <c r="R12" i="1"/>
  <c r="Q12" i="1"/>
  <c r="P12" i="1" s="1"/>
  <c r="K12" i="1"/>
  <c r="J12" i="1" s="1"/>
  <c r="I12" i="1" s="1"/>
  <c r="R11" i="1"/>
  <c r="Q11" i="1"/>
  <c r="P11" i="1" s="1"/>
  <c r="K11" i="1"/>
  <c r="J11" i="1" s="1"/>
  <c r="I11" i="1" s="1"/>
  <c r="R10" i="1"/>
  <c r="Q10" i="1"/>
  <c r="P10" i="1" s="1"/>
  <c r="K10" i="1"/>
  <c r="J10" i="1" s="1"/>
  <c r="I10" i="1" s="1"/>
  <c r="R9" i="1"/>
  <c r="Q9" i="1"/>
  <c r="P9" i="1" s="1"/>
  <c r="K9" i="1"/>
  <c r="J9" i="1" s="1"/>
  <c r="I9" i="1" s="1"/>
  <c r="R8" i="1"/>
  <c r="Q8" i="1"/>
  <c r="P8" i="1" s="1"/>
  <c r="K8" i="1"/>
  <c r="J8" i="1" s="1"/>
  <c r="I8" i="1" s="1"/>
  <c r="R7" i="1"/>
  <c r="Q7" i="1"/>
  <c r="P7" i="1" s="1"/>
  <c r="K7" i="1"/>
  <c r="J7" i="1" s="1"/>
  <c r="I7" i="1" s="1"/>
  <c r="R6" i="1"/>
  <c r="Q6" i="1"/>
  <c r="P6" i="1" s="1"/>
  <c r="K6" i="1"/>
  <c r="J6" i="1" s="1"/>
  <c r="I6" i="1" s="1"/>
  <c r="R5" i="1"/>
  <c r="Q5" i="1"/>
  <c r="P5" i="1" s="1"/>
  <c r="K5" i="1"/>
  <c r="J5" i="1" s="1"/>
  <c r="I5" i="1" s="1"/>
  <c r="R4" i="1"/>
  <c r="Q4" i="1"/>
  <c r="P4" i="1" s="1"/>
  <c r="K4" i="1"/>
  <c r="J4" i="1" s="1"/>
  <c r="I4" i="1" s="1"/>
  <c r="R3" i="1"/>
  <c r="Q3" i="1"/>
  <c r="P3" i="1" s="1"/>
  <c r="K3" i="1"/>
  <c r="E1" i="1"/>
  <c r="D1" i="1"/>
  <c r="J194" i="1" l="1"/>
  <c r="I194" i="1" s="1"/>
  <c r="J192" i="1"/>
  <c r="I192" i="1" s="1"/>
  <c r="J190" i="1"/>
  <c r="I190" i="1" s="1"/>
  <c r="J188" i="1"/>
  <c r="I188" i="1" s="1"/>
  <c r="J186" i="1"/>
  <c r="I186" i="1" s="1"/>
  <c r="J184" i="1"/>
  <c r="I184" i="1" s="1"/>
  <c r="J182" i="1"/>
  <c r="I182" i="1" s="1"/>
  <c r="J180" i="1"/>
  <c r="I180" i="1" s="1"/>
  <c r="J178" i="1"/>
  <c r="I178" i="1" s="1"/>
  <c r="J176" i="1"/>
  <c r="I176" i="1" s="1"/>
  <c r="J174" i="1"/>
  <c r="I174" i="1" s="1"/>
  <c r="J172" i="1"/>
  <c r="I172" i="1" s="1"/>
  <c r="J170" i="1"/>
  <c r="I170" i="1" s="1"/>
  <c r="J168" i="1"/>
  <c r="I168" i="1" s="1"/>
  <c r="J166" i="1"/>
  <c r="I166" i="1" s="1"/>
  <c r="J164" i="1"/>
  <c r="I164" i="1" s="1"/>
  <c r="J162" i="1"/>
  <c r="I162" i="1" s="1"/>
  <c r="J193" i="1"/>
  <c r="I193" i="1" s="1"/>
  <c r="J189" i="1"/>
  <c r="I189" i="1" s="1"/>
  <c r="J185" i="1"/>
  <c r="I185" i="1" s="1"/>
  <c r="J181" i="1"/>
  <c r="I181" i="1" s="1"/>
  <c r="J177" i="1"/>
  <c r="I177" i="1" s="1"/>
  <c r="J173" i="1"/>
  <c r="I173" i="1" s="1"/>
  <c r="J169" i="1"/>
  <c r="I169" i="1" s="1"/>
  <c r="J165" i="1"/>
  <c r="I165" i="1" s="1"/>
  <c r="J132" i="1"/>
  <c r="I132" i="1" s="1"/>
  <c r="J130" i="1"/>
  <c r="I130" i="1" s="1"/>
  <c r="J128" i="1"/>
  <c r="I128" i="1" s="1"/>
  <c r="J126" i="1"/>
  <c r="I126" i="1" s="1"/>
  <c r="J124" i="1"/>
  <c r="I124" i="1" s="1"/>
  <c r="J122" i="1"/>
  <c r="I122" i="1" s="1"/>
  <c r="J120" i="1"/>
  <c r="I120" i="1" s="1"/>
  <c r="J118" i="1"/>
  <c r="I118" i="1" s="1"/>
  <c r="J116" i="1"/>
  <c r="I116" i="1" s="1"/>
  <c r="J114" i="1"/>
  <c r="I114" i="1" s="1"/>
  <c r="J112" i="1"/>
  <c r="I112" i="1" s="1"/>
  <c r="J110" i="1"/>
  <c r="I110" i="1" s="1"/>
  <c r="J108" i="1"/>
  <c r="I108" i="1" s="1"/>
  <c r="J161" i="1"/>
  <c r="I161" i="1" s="1"/>
  <c r="J160" i="1"/>
  <c r="I160" i="1" s="1"/>
  <c r="J159" i="1"/>
  <c r="I159" i="1" s="1"/>
  <c r="J158" i="1"/>
  <c r="I158" i="1" s="1"/>
  <c r="J157" i="1"/>
  <c r="I157" i="1" s="1"/>
  <c r="J156" i="1"/>
  <c r="I156" i="1" s="1"/>
  <c r="J155" i="1"/>
  <c r="I155" i="1" s="1"/>
  <c r="J154" i="1"/>
  <c r="I154" i="1" s="1"/>
  <c r="J153" i="1"/>
  <c r="I153" i="1" s="1"/>
  <c r="J152" i="1"/>
  <c r="I152" i="1" s="1"/>
  <c r="J151" i="1"/>
  <c r="I151" i="1" s="1"/>
  <c r="J150" i="1"/>
  <c r="I150" i="1" s="1"/>
  <c r="J149" i="1"/>
  <c r="I149" i="1" s="1"/>
  <c r="J148" i="1"/>
  <c r="I148" i="1" s="1"/>
  <c r="J147" i="1"/>
  <c r="I147" i="1" s="1"/>
  <c r="J146" i="1"/>
  <c r="I146" i="1" s="1"/>
  <c r="J145" i="1"/>
  <c r="I145" i="1" s="1"/>
  <c r="J144" i="1"/>
  <c r="I144" i="1" s="1"/>
  <c r="J143" i="1"/>
  <c r="I143" i="1" s="1"/>
  <c r="J142" i="1"/>
  <c r="I142" i="1" s="1"/>
  <c r="J141" i="1"/>
  <c r="I141" i="1" s="1"/>
  <c r="J140" i="1"/>
  <c r="I140" i="1" s="1"/>
  <c r="J139" i="1"/>
  <c r="I139" i="1" s="1"/>
  <c r="J138" i="1"/>
  <c r="I138" i="1" s="1"/>
  <c r="J137" i="1"/>
  <c r="I137" i="1" s="1"/>
  <c r="J136" i="1"/>
  <c r="I136" i="1" s="1"/>
  <c r="J135" i="1"/>
  <c r="I135" i="1" s="1"/>
  <c r="J134" i="1"/>
  <c r="I134" i="1" s="1"/>
  <c r="J191" i="1"/>
  <c r="I191" i="1" s="1"/>
  <c r="J187" i="1"/>
  <c r="I187" i="1" s="1"/>
  <c r="J183" i="1"/>
  <c r="I183" i="1" s="1"/>
  <c r="J179" i="1"/>
  <c r="I179" i="1" s="1"/>
  <c r="J175" i="1"/>
  <c r="I175" i="1" s="1"/>
  <c r="J171" i="1"/>
  <c r="I171" i="1" s="1"/>
  <c r="J167" i="1"/>
  <c r="I167" i="1" s="1"/>
  <c r="P78" i="1"/>
  <c r="J80" i="1"/>
  <c r="I80" i="1" s="1"/>
  <c r="P82" i="1"/>
  <c r="J84" i="1"/>
  <c r="I84" i="1" s="1"/>
  <c r="J85" i="1"/>
  <c r="I85" i="1" s="1"/>
  <c r="J86" i="1"/>
  <c r="I86" i="1" s="1"/>
  <c r="J87" i="1"/>
  <c r="I87" i="1" s="1"/>
  <c r="J88" i="1"/>
  <c r="I88" i="1" s="1"/>
  <c r="J89" i="1"/>
  <c r="I89" i="1" s="1"/>
  <c r="J90" i="1"/>
  <c r="I90" i="1" s="1"/>
  <c r="J91" i="1"/>
  <c r="I91" i="1" s="1"/>
  <c r="J92" i="1"/>
  <c r="I92" i="1" s="1"/>
  <c r="J93" i="1"/>
  <c r="I93" i="1" s="1"/>
  <c r="J94" i="1"/>
  <c r="I94" i="1" s="1"/>
  <c r="J95" i="1"/>
  <c r="I95" i="1" s="1"/>
  <c r="J96" i="1"/>
  <c r="I96" i="1" s="1"/>
  <c r="J97" i="1"/>
  <c r="I97" i="1" s="1"/>
  <c r="J98" i="1"/>
  <c r="I98" i="1" s="1"/>
  <c r="J99" i="1"/>
  <c r="I99" i="1" s="1"/>
  <c r="J100" i="1"/>
  <c r="I100" i="1" s="1"/>
  <c r="J101" i="1"/>
  <c r="I101" i="1" s="1"/>
  <c r="J102" i="1"/>
  <c r="I102" i="1" s="1"/>
  <c r="J103" i="1"/>
  <c r="I103" i="1" s="1"/>
  <c r="J104" i="1"/>
  <c r="I104" i="1" s="1"/>
  <c r="J105" i="1"/>
  <c r="I105" i="1" s="1"/>
  <c r="J106" i="1"/>
  <c r="I106" i="1" s="1"/>
  <c r="J107" i="1"/>
  <c r="I107" i="1" s="1"/>
  <c r="P108" i="1"/>
  <c r="P109" i="1"/>
  <c r="J111" i="1"/>
  <c r="I111" i="1" s="1"/>
  <c r="P112" i="1"/>
  <c r="P113" i="1"/>
  <c r="J115" i="1"/>
  <c r="I115" i="1" s="1"/>
  <c r="P116" i="1"/>
  <c r="P117" i="1"/>
  <c r="J119" i="1"/>
  <c r="I119" i="1" s="1"/>
  <c r="P120" i="1"/>
  <c r="P121" i="1"/>
  <c r="J123" i="1"/>
  <c r="I123" i="1" s="1"/>
  <c r="P124" i="1"/>
  <c r="P125" i="1"/>
  <c r="J127" i="1"/>
  <c r="I127" i="1" s="1"/>
  <c r="P128" i="1"/>
  <c r="P129" i="1"/>
  <c r="J131" i="1"/>
  <c r="I131" i="1" s="1"/>
  <c r="P132" i="1"/>
  <c r="P133" i="1"/>
  <c r="P135" i="1"/>
  <c r="P137" i="1"/>
  <c r="P139" i="1"/>
  <c r="P141" i="1"/>
  <c r="P143" i="1"/>
  <c r="P145" i="1"/>
  <c r="P147" i="1"/>
  <c r="P149" i="1"/>
  <c r="P151" i="1"/>
  <c r="P153" i="1"/>
  <c r="P155" i="1"/>
  <c r="P157" i="1"/>
  <c r="P159" i="1"/>
  <c r="J82" i="1"/>
  <c r="I82" i="1" s="1"/>
  <c r="J3" i="1"/>
  <c r="I3" i="1" s="1"/>
  <c r="J81" i="1"/>
  <c r="I81" i="1" s="1"/>
  <c r="J117" i="1"/>
  <c r="I117" i="1" s="1"/>
  <c r="J121" i="1"/>
  <c r="I121" i="1" s="1"/>
  <c r="J125" i="1"/>
  <c r="I125" i="1" s="1"/>
  <c r="J129" i="1"/>
  <c r="I129" i="1" s="1"/>
  <c r="J133" i="1"/>
  <c r="I133" i="1" s="1"/>
  <c r="J78" i="1"/>
  <c r="I78" i="1" s="1"/>
  <c r="J109" i="1"/>
  <c r="I109" i="1" s="1"/>
  <c r="J113" i="1"/>
  <c r="I113" i="1" s="1"/>
  <c r="P114" i="1"/>
  <c r="J79" i="1"/>
  <c r="I79" i="1" s="1"/>
  <c r="J83" i="1"/>
  <c r="I83" i="1" s="1"/>
  <c r="J163" i="1"/>
  <c r="I163" i="1" s="1"/>
  <c r="P192" i="1"/>
  <c r="P193" i="1"/>
  <c r="P196" i="1"/>
  <c r="P199" i="1"/>
  <c r="P195" i="1"/>
  <c r="P162" i="1"/>
  <c r="P163" i="1"/>
  <c r="P166" i="1"/>
  <c r="P167" i="1"/>
  <c r="P170" i="1"/>
  <c r="P171" i="1"/>
  <c r="P174" i="1"/>
  <c r="P175" i="1"/>
  <c r="P178" i="1"/>
  <c r="P179" i="1"/>
  <c r="P183" i="1"/>
  <c r="P187" i="1"/>
  <c r="P191" i="1"/>
  <c r="P197" i="1"/>
  <c r="P198" i="1"/>
  <c r="P201" i="1"/>
  <c r="P202" i="1"/>
  <c r="P205" i="1"/>
  <c r="P206" i="1"/>
  <c r="P209" i="1"/>
  <c r="P210" i="1"/>
  <c r="P213" i="1"/>
  <c r="P214" i="1"/>
  <c r="P217" i="1"/>
  <c r="P218" i="1"/>
  <c r="P221" i="1"/>
  <c r="P222" i="1"/>
  <c r="P225" i="1"/>
  <c r="P226" i="1"/>
  <c r="P229" i="1"/>
  <c r="P230" i="1"/>
  <c r="P233" i="1"/>
  <c r="P234" i="1"/>
  <c r="P237" i="1"/>
  <c r="P238" i="1"/>
  <c r="P241" i="1"/>
  <c r="P242" i="1"/>
  <c r="P245" i="1"/>
  <c r="P246" i="1"/>
  <c r="P249" i="1"/>
  <c r="P250" i="1"/>
  <c r="P253" i="1"/>
  <c r="P254" i="1"/>
  <c r="P257" i="1"/>
  <c r="P258" i="1"/>
  <c r="P262" i="1"/>
  <c r="P275" i="1"/>
  <c r="J195" i="1"/>
  <c r="I195" i="1" s="1"/>
  <c r="J196" i="1"/>
  <c r="I196" i="1" s="1"/>
  <c r="J199" i="1"/>
  <c r="I199" i="1" s="1"/>
  <c r="J200" i="1"/>
  <c r="I200" i="1" s="1"/>
  <c r="J203" i="1"/>
  <c r="I203" i="1" s="1"/>
  <c r="J204" i="1"/>
  <c r="I204" i="1" s="1"/>
  <c r="J207" i="1"/>
  <c r="I207" i="1" s="1"/>
  <c r="J208" i="1"/>
  <c r="I208" i="1" s="1"/>
  <c r="J211" i="1"/>
  <c r="I211" i="1" s="1"/>
  <c r="J212" i="1"/>
  <c r="I212" i="1" s="1"/>
  <c r="J215" i="1"/>
  <c r="I215" i="1" s="1"/>
  <c r="J216" i="1"/>
  <c r="I216" i="1" s="1"/>
  <c r="J219" i="1"/>
  <c r="I219" i="1" s="1"/>
  <c r="J220" i="1"/>
  <c r="I220" i="1" s="1"/>
  <c r="J223" i="1"/>
  <c r="I223" i="1" s="1"/>
  <c r="J224" i="1"/>
  <c r="I224" i="1" s="1"/>
  <c r="J227" i="1"/>
  <c r="I227" i="1" s="1"/>
  <c r="J228" i="1"/>
  <c r="I228" i="1" s="1"/>
  <c r="J231" i="1"/>
  <c r="I231" i="1" s="1"/>
  <c r="J232" i="1"/>
  <c r="I232" i="1" s="1"/>
  <c r="J235" i="1"/>
  <c r="I235" i="1" s="1"/>
  <c r="J236" i="1"/>
  <c r="I236" i="1" s="1"/>
  <c r="J239" i="1"/>
  <c r="I239" i="1" s="1"/>
  <c r="J240" i="1"/>
  <c r="I240" i="1" s="1"/>
  <c r="J243" i="1"/>
  <c r="I243" i="1" s="1"/>
  <c r="J244" i="1"/>
  <c r="I244" i="1" s="1"/>
  <c r="J197" i="1"/>
  <c r="I197" i="1" s="1"/>
  <c r="J198" i="1"/>
  <c r="I198" i="1" s="1"/>
  <c r="J201" i="1"/>
  <c r="I201" i="1" s="1"/>
  <c r="J202" i="1"/>
  <c r="I202" i="1" s="1"/>
  <c r="J205" i="1"/>
  <c r="I205" i="1" s="1"/>
  <c r="J206" i="1"/>
  <c r="I206" i="1" s="1"/>
  <c r="J209" i="1"/>
  <c r="I209" i="1" s="1"/>
  <c r="J210" i="1"/>
  <c r="I210" i="1" s="1"/>
  <c r="J213" i="1"/>
  <c r="I213" i="1" s="1"/>
  <c r="J214" i="1"/>
  <c r="I214" i="1" s="1"/>
  <c r="J217" i="1"/>
  <c r="I217" i="1" s="1"/>
  <c r="J218" i="1"/>
  <c r="I218" i="1" s="1"/>
  <c r="J221" i="1"/>
  <c r="I221" i="1" s="1"/>
  <c r="J222" i="1"/>
  <c r="I222" i="1" s="1"/>
  <c r="J225" i="1"/>
  <c r="I225" i="1" s="1"/>
  <c r="J226" i="1"/>
  <c r="I226" i="1" s="1"/>
  <c r="J229" i="1"/>
  <c r="I229" i="1" s="1"/>
  <c r="J230" i="1"/>
  <c r="I230" i="1" s="1"/>
  <c r="J233" i="1"/>
  <c r="I233" i="1" s="1"/>
  <c r="J234" i="1"/>
  <c r="I234" i="1" s="1"/>
  <c r="J237" i="1"/>
  <c r="I237" i="1" s="1"/>
  <c r="J238" i="1"/>
  <c r="I238" i="1" s="1"/>
  <c r="J241" i="1"/>
  <c r="I241" i="1" s="1"/>
  <c r="J242" i="1"/>
  <c r="I242" i="1" s="1"/>
  <c r="J245" i="1"/>
  <c r="I245" i="1" s="1"/>
  <c r="H2" i="1" l="1"/>
</calcChain>
</file>

<file path=xl/sharedStrings.xml><?xml version="1.0" encoding="utf-8"?>
<sst xmlns="http://schemas.openxmlformats.org/spreadsheetml/2006/main" count="1499" uniqueCount="823">
  <si>
    <t>#</t>
  </si>
  <si>
    <t>Apartment Community Name
(as shown in NM MFA website)</t>
  </si>
  <si>
    <t>Address</t>
  </si>
  <si>
    <t>City/Town</t>
  </si>
  <si>
    <t>Zip Code</t>
  </si>
  <si>
    <t>Phone #</t>
  </si>
  <si>
    <t>Abode Group Home</t>
  </si>
  <si>
    <t>999 W. Amador</t>
  </si>
  <si>
    <t>Las Cruces</t>
  </si>
  <si>
    <t>575.523.2219</t>
  </si>
  <si>
    <t>575.746.2496</t>
  </si>
  <si>
    <t>Alta Tierra</t>
  </si>
  <si>
    <t>1500 E. Madrid</t>
  </si>
  <si>
    <t>575.523.5472</t>
  </si>
  <si>
    <t>Anasazi Village</t>
  </si>
  <si>
    <t>6921 Airport Road</t>
  </si>
  <si>
    <t>Santa Fe</t>
  </si>
  <si>
    <t>505.474.7200</t>
  </si>
  <si>
    <t>Andalusia</t>
  </si>
  <si>
    <t>208 N Connelly St.</t>
  </si>
  <si>
    <t>Clovis</t>
  </si>
  <si>
    <t>575.763.9504</t>
  </si>
  <si>
    <t>505.298.1856</t>
  </si>
  <si>
    <t>Arioso</t>
  </si>
  <si>
    <t>7303 Montgomery Blvd. NE</t>
  </si>
  <si>
    <t>Albuquerque</t>
  </si>
  <si>
    <t>505.884.7622</t>
  </si>
  <si>
    <t>Arrowhead Ridge</t>
  </si>
  <si>
    <t>4515 Arrowhead Ridge Drive SE</t>
  </si>
  <si>
    <t>Rio Rancho</t>
  </si>
  <si>
    <t>505.892.2988</t>
  </si>
  <si>
    <t>505.327.0151</t>
  </si>
  <si>
    <t>Arroyo Villas</t>
  </si>
  <si>
    <t>4701 Irving Blvd. NW</t>
  </si>
  <si>
    <t>505.898.6719</t>
  </si>
  <si>
    <t>Arroyo Vista</t>
  </si>
  <si>
    <t>4201 Bryn Mawr Dr. NE</t>
  </si>
  <si>
    <t>505.243.6202</t>
  </si>
  <si>
    <t>Artesia Properties</t>
  </si>
  <si>
    <t>1601 W. Centre St.</t>
  </si>
  <si>
    <t>Artesia</t>
  </si>
  <si>
    <t>575.746.3236</t>
  </si>
  <si>
    <t>Aspen Ridge</t>
  </si>
  <si>
    <t>820 Louisiana Blvd. SE</t>
  </si>
  <si>
    <t>505.268.3344</t>
  </si>
  <si>
    <t>Avalon Cove</t>
  </si>
  <si>
    <t>1200 E. Broadway</t>
  </si>
  <si>
    <t>Hobbs</t>
  </si>
  <si>
    <t>575.393.1475</t>
  </si>
  <si>
    <t>Azotea Senior</t>
  </si>
  <si>
    <t>2400 E. First St.</t>
  </si>
  <si>
    <t>Alamogordo</t>
  </si>
  <si>
    <t>575.437.5465</t>
  </si>
  <si>
    <t>Aztec Village</t>
  </si>
  <si>
    <t>4321 Montgomery Blvd. NE</t>
  </si>
  <si>
    <t>505.883.0859</t>
  </si>
  <si>
    <t>Belen Crossing</t>
  </si>
  <si>
    <t>1200 Court St.</t>
  </si>
  <si>
    <t>Belen</t>
  </si>
  <si>
    <t>505.864.4640</t>
  </si>
  <si>
    <t>Bella Vista</t>
  </si>
  <si>
    <t>110 Otoño Road</t>
  </si>
  <si>
    <t>Taos</t>
  </si>
  <si>
    <t>575.751.1017</t>
  </si>
  <si>
    <t>Bella Vista Townhomes</t>
  </si>
  <si>
    <t>3400 Gidding</t>
  </si>
  <si>
    <t>575.763.4297</t>
  </si>
  <si>
    <t>505.722.7483</t>
  </si>
  <si>
    <t>Broadway</t>
  </si>
  <si>
    <t>414 Broadway Blvd. SE</t>
  </si>
  <si>
    <t>505.266.5414</t>
  </si>
  <si>
    <t>505.864.7999</t>
  </si>
  <si>
    <t>Buena Vista</t>
  </si>
  <si>
    <t>1355 Meadowlark Lane SE</t>
  </si>
  <si>
    <t>505.896.8959</t>
  </si>
  <si>
    <t>Campo Alegria</t>
  </si>
  <si>
    <t>104 Camino del Campo #58</t>
  </si>
  <si>
    <t>505.983.6324</t>
  </si>
  <si>
    <t>Candelaria Gardens</t>
  </si>
  <si>
    <t>820 Candelaria NW</t>
  </si>
  <si>
    <t>505.833.6000</t>
  </si>
  <si>
    <t>Candlelight Square</t>
  </si>
  <si>
    <t>7501 Montgomery Blvd. NE</t>
  </si>
  <si>
    <t>505.884.2295</t>
  </si>
  <si>
    <t>505.821.0818</t>
  </si>
  <si>
    <t>Cañon de Arrowhead</t>
  </si>
  <si>
    <t>1700 Market St. NW</t>
  </si>
  <si>
    <t>505.833.9334</t>
  </si>
  <si>
    <t>Canyon Point</t>
  </si>
  <si>
    <t>301 Western Skies Drive SE</t>
  </si>
  <si>
    <t>505.294.3108</t>
  </si>
  <si>
    <t>505.266.7000</t>
  </si>
  <si>
    <t>Canyon Walk</t>
  </si>
  <si>
    <t>120 DP Road</t>
  </si>
  <si>
    <t>Los Alamos</t>
  </si>
  <si>
    <t>505.453.3393</t>
  </si>
  <si>
    <t>Casa Alegre</t>
  </si>
  <si>
    <t>400 Mountain View Drive</t>
  </si>
  <si>
    <t>Las Vegas</t>
  </si>
  <si>
    <t>505.454.0016</t>
  </si>
  <si>
    <t>575.396.4912</t>
  </si>
  <si>
    <t>Casa Bonita</t>
  </si>
  <si>
    <t>4528 Carlisle Blvd. NE</t>
  </si>
  <si>
    <t>505.881.0668</t>
  </si>
  <si>
    <t>575.528.2017</t>
  </si>
  <si>
    <t>675 US Highway 314 SW</t>
  </si>
  <si>
    <t>Los Lunas</t>
  </si>
  <si>
    <t>505.865.4588</t>
  </si>
  <si>
    <t>505.662.0620</t>
  </si>
  <si>
    <t>Casa de Chavez</t>
  </si>
  <si>
    <t>Casa del Rio</t>
  </si>
  <si>
    <t>165 N. Silver</t>
  </si>
  <si>
    <t>T or C</t>
  </si>
  <si>
    <t>575.894.2244</t>
  </si>
  <si>
    <t>Casa Feliz</t>
  </si>
  <si>
    <t>443 Espanola St. SE</t>
  </si>
  <si>
    <t>505.595.3952</t>
  </si>
  <si>
    <t>Casa Linda</t>
  </si>
  <si>
    <t>100 E. 17 St.</t>
  </si>
  <si>
    <t>Silver City</t>
  </si>
  <si>
    <t>575.388.3755</t>
  </si>
  <si>
    <t>Casa Rufina</t>
  </si>
  <si>
    <t>2323 Casa Rufina Road</t>
  </si>
  <si>
    <t>505.988.1116</t>
  </si>
  <si>
    <t>Casa Villita</t>
  </si>
  <si>
    <t>3330 Calle Po Ae Pi</t>
  </si>
  <si>
    <t>505.474.7400</t>
  </si>
  <si>
    <t>505.299.8066</t>
  </si>
  <si>
    <t>Casamera</t>
  </si>
  <si>
    <t>350 S. Basilio Dr.</t>
  </si>
  <si>
    <t>Gallup</t>
  </si>
  <si>
    <t>505.863.2700</t>
  </si>
  <si>
    <t>Casitas de Colores</t>
  </si>
  <si>
    <t>215 Lead Ave. SW</t>
  </si>
  <si>
    <t>505.842.5644</t>
  </si>
  <si>
    <t>Cedar Hills</t>
  </si>
  <si>
    <t>1710 Elm Circle</t>
  </si>
  <si>
    <t>505.863.3689</t>
  </si>
  <si>
    <t>Central Apartments</t>
  </si>
  <si>
    <t>500 S. Prescott St.</t>
  </si>
  <si>
    <t>Santa Clara</t>
  </si>
  <si>
    <t>575.537.6012</t>
  </si>
  <si>
    <t>505.471.3456</t>
  </si>
  <si>
    <t>Chaco River</t>
  </si>
  <si>
    <t>NW Division, W. of mile Marker 94 on Hwy 491</t>
  </si>
  <si>
    <t>Shiprock</t>
  </si>
  <si>
    <t>505.368.3735</t>
  </si>
  <si>
    <t>Chateau</t>
  </si>
  <si>
    <t>6101 Osuna Road NE</t>
  </si>
  <si>
    <t>505.883.0864</t>
  </si>
  <si>
    <t>Chuska</t>
  </si>
  <si>
    <t>2534 E. Aztec Ave.</t>
  </si>
  <si>
    <t>505.863.7400</t>
  </si>
  <si>
    <t>Cibola</t>
  </si>
  <si>
    <t>1101 El Camino Real</t>
  </si>
  <si>
    <t>Socorro</t>
  </si>
  <si>
    <t>575.835.3315</t>
  </si>
  <si>
    <t>Cielo Azul</t>
  </si>
  <si>
    <t>621  Cielo Azul</t>
  </si>
  <si>
    <t>Aztec</t>
  </si>
  <si>
    <t>505.334.0044</t>
  </si>
  <si>
    <t>Cielo De Oro Senior Housing</t>
  </si>
  <si>
    <t>1700 W. Hendricks St.</t>
  </si>
  <si>
    <t>Roswell</t>
  </si>
  <si>
    <t>575.622.4146</t>
  </si>
  <si>
    <t>Cimmaron</t>
  </si>
  <si>
    <t>825 Fourth St.</t>
  </si>
  <si>
    <t>Anthony</t>
  </si>
  <si>
    <t>575.882.0042</t>
  </si>
  <si>
    <t>Cinnamon Ridge</t>
  </si>
  <si>
    <t>1004 Cinnamon Loop</t>
  </si>
  <si>
    <t>Santa Rosa</t>
  </si>
  <si>
    <t>575.472.3974</t>
  </si>
  <si>
    <t>Cliffside</t>
  </si>
  <si>
    <t>601 Dani Drive</t>
  </si>
  <si>
    <t>505.722.0127</t>
  </si>
  <si>
    <t>Colina Vista</t>
  </si>
  <si>
    <t>604 N. Fifth St.</t>
  </si>
  <si>
    <t>Carlsbad</t>
  </si>
  <si>
    <t>575.885.3816</t>
  </si>
  <si>
    <t>Columbus</t>
  </si>
  <si>
    <t>60 Botanica Drive</t>
  </si>
  <si>
    <t>575.531.2546</t>
  </si>
  <si>
    <t>Copper Terrace</t>
  </si>
  <si>
    <t>12801 Copper NE</t>
  </si>
  <si>
    <t>505.293.5300</t>
  </si>
  <si>
    <t>Cottonwood Commons</t>
  </si>
  <si>
    <t>1220 Jefferson St.</t>
  </si>
  <si>
    <t>575.434.2036</t>
  </si>
  <si>
    <t>Country Club</t>
  </si>
  <si>
    <t>1002 Airport Road</t>
  </si>
  <si>
    <t>505.471.1871</t>
  </si>
  <si>
    <t>Cuatro</t>
  </si>
  <si>
    <t>1319 4th St. SW</t>
  </si>
  <si>
    <t>505.503.1591</t>
  </si>
  <si>
    <t>David Spector Shalom House</t>
  </si>
  <si>
    <t>5500 Wyoming Blvd. NE</t>
  </si>
  <si>
    <t>505.823.1433</t>
  </si>
  <si>
    <t>Deer Hollow Senior</t>
  </si>
  <si>
    <t>701 Bergin Lane</t>
  </si>
  <si>
    <t>Bloomfield</t>
  </si>
  <si>
    <t>505.632.0296</t>
  </si>
  <si>
    <t>Depot Apartments</t>
  </si>
  <si>
    <t>704 W. Maple</t>
  </si>
  <si>
    <t>Moriarty</t>
  </si>
  <si>
    <t>505.832.6746</t>
  </si>
  <si>
    <t>Desert Palms</t>
  </si>
  <si>
    <t>2405 W. Picacho</t>
  </si>
  <si>
    <t>575.523.4138</t>
  </si>
  <si>
    <t>575.762.1533</t>
  </si>
  <si>
    <t>Desert Sun</t>
  </si>
  <si>
    <t>1201 N. Eighth St.</t>
  </si>
  <si>
    <t>Deming</t>
  </si>
  <si>
    <t>575.544.9955</t>
  </si>
  <si>
    <t>Desert Willow</t>
  </si>
  <si>
    <t>8901 Jefferson St. NE</t>
  </si>
  <si>
    <t>505.856.6900</t>
  </si>
  <si>
    <t>Doña Ana Park</t>
  </si>
  <si>
    <t>1900 N. Solano Drive</t>
  </si>
  <si>
    <t>575.524.2524</t>
  </si>
  <si>
    <t>Downtown @ 700 2nd</t>
  </si>
  <si>
    <t>700 Second St. NW</t>
  </si>
  <si>
    <t>505.242.2100</t>
  </si>
  <si>
    <t>E. Mesa</t>
  </si>
  <si>
    <t>710 W. Mesa</t>
  </si>
  <si>
    <t>505.879.2554</t>
  </si>
  <si>
    <t>Eaton Village</t>
  </si>
  <si>
    <t>2550 E. 16th St.</t>
  </si>
  <si>
    <t>Farmington</t>
  </si>
  <si>
    <t>505.327.5720</t>
  </si>
  <si>
    <t>Echols Place</t>
  </si>
  <si>
    <t>1600 Echols Ave.</t>
  </si>
  <si>
    <t>575.763.9009</t>
  </si>
  <si>
    <t>El Camino Real</t>
  </si>
  <si>
    <t>21 S. Chile Capital Lane</t>
  </si>
  <si>
    <t>Hatch</t>
  </si>
  <si>
    <t>575.267.0215</t>
  </si>
  <si>
    <t>El Cerrito</t>
  </si>
  <si>
    <t>250 Paseo del Cañon East</t>
  </si>
  <si>
    <t>575.751.1892</t>
  </si>
  <si>
    <t>575.546.7498</t>
  </si>
  <si>
    <t>El Paseo</t>
  </si>
  <si>
    <t>301 El Pueblo Road NW</t>
  </si>
  <si>
    <t>Los Ranchos de Albuquerque</t>
  </si>
  <si>
    <t>505.922.9600</t>
  </si>
  <si>
    <t>El Pueblo &amp; Madeira Court</t>
  </si>
  <si>
    <t>1001 Madeira SE</t>
  </si>
  <si>
    <t>505.266.5855</t>
  </si>
  <si>
    <t>El Sereno</t>
  </si>
  <si>
    <t>1335 Ortiz Road SE</t>
  </si>
  <si>
    <t>505.750.7503</t>
  </si>
  <si>
    <t>Encantada</t>
  </si>
  <si>
    <t>300 Canal Blvd. SW</t>
  </si>
  <si>
    <t>505.865.4113</t>
  </si>
  <si>
    <t>Enchanted Vista</t>
  </si>
  <si>
    <t>4501 Safelite Blvd. NE</t>
  </si>
  <si>
    <t>505.891.4900</t>
  </si>
  <si>
    <t>Encino Gardens</t>
  </si>
  <si>
    <t>412 Alvarado St. SE</t>
  </si>
  <si>
    <t>505.266.7736</t>
  </si>
  <si>
    <t>Encino Villa</t>
  </si>
  <si>
    <t>1501 Montano St.</t>
  </si>
  <si>
    <t>505.989.7271</t>
  </si>
  <si>
    <t>Evergreen</t>
  </si>
  <si>
    <t>2020 Calle Lorca</t>
  </si>
  <si>
    <t>505.474.9260</t>
  </si>
  <si>
    <t>505.325.3734</t>
  </si>
  <si>
    <t>Falcon Ridge</t>
  </si>
  <si>
    <t>20 S. Chile Capital St.</t>
  </si>
  <si>
    <t>575.267.9003</t>
  </si>
  <si>
    <t>575.746.9731</t>
  </si>
  <si>
    <t>Four Hills</t>
  </si>
  <si>
    <t>2595 Mars Ave.</t>
  </si>
  <si>
    <t>575.382.0500</t>
  </si>
  <si>
    <t>Four Seasons</t>
  </si>
  <si>
    <t>2405 N. Jefferson St.</t>
  </si>
  <si>
    <t>575.392.6243</t>
  </si>
  <si>
    <t>Franklin Vista</t>
  </si>
  <si>
    <t>825 Hettinga Lane</t>
  </si>
  <si>
    <t>575.882.5049</t>
  </si>
  <si>
    <t>Franklin Vista VI, VII</t>
  </si>
  <si>
    <t>855 Clark Ave.</t>
  </si>
  <si>
    <t>575.882.3909</t>
  </si>
  <si>
    <t>Gallinas Valley</t>
  </si>
  <si>
    <t>2612 Seventh St.</t>
  </si>
  <si>
    <t>505.425.5060</t>
  </si>
  <si>
    <t>Gatewood Village</t>
  </si>
  <si>
    <t>1309 W. 15th St.</t>
  </si>
  <si>
    <t>575.769.1995</t>
  </si>
  <si>
    <t>Generations at W. Mesa</t>
  </si>
  <si>
    <t>5710 Avalon Road NW</t>
  </si>
  <si>
    <t>505.833.0656</t>
  </si>
  <si>
    <t>Hidden Valley</t>
  </si>
  <si>
    <t>810 Patton Drive</t>
  </si>
  <si>
    <t>505.863.9253</t>
  </si>
  <si>
    <t>505.489-7322</t>
  </si>
  <si>
    <t>Hidden Valley Village</t>
  </si>
  <si>
    <t>717 Ruth Lane</t>
  </si>
  <si>
    <t>505.632.0004</t>
  </si>
  <si>
    <t>Hilltop Terrace</t>
  </si>
  <si>
    <t>393 Canal Blvd.</t>
  </si>
  <si>
    <t>505.865.9101</t>
  </si>
  <si>
    <t>505.247.4185</t>
  </si>
  <si>
    <t>Homeward Bound</t>
  </si>
  <si>
    <t>3454 Cerrillos Road</t>
  </si>
  <si>
    <t>505.471.1174</t>
  </si>
  <si>
    <t>Horizon</t>
  </si>
  <si>
    <t>1309 23rd St.</t>
  </si>
  <si>
    <t>Eunice</t>
  </si>
  <si>
    <t>575.613.4118</t>
  </si>
  <si>
    <t>Hotel Clovis Lofts</t>
  </si>
  <si>
    <t>201 N. Main St.</t>
  </si>
  <si>
    <t>575.763.9588</t>
  </si>
  <si>
    <t>Imperial</t>
  </si>
  <si>
    <t>205 Silver Ave. SW</t>
  </si>
  <si>
    <t>505.247.2551</t>
  </si>
  <si>
    <t>I-Sah-din-dii</t>
  </si>
  <si>
    <t>101 Central Ave.</t>
  </si>
  <si>
    <t>Mescalero</t>
  </si>
  <si>
    <t>575.464.9235</t>
  </si>
  <si>
    <t>Jack Rabbit Hill</t>
  </si>
  <si>
    <t>Eagle View Lane</t>
  </si>
  <si>
    <t>Picuris Pueblo</t>
  </si>
  <si>
    <t>505.455.7973</t>
  </si>
  <si>
    <t>James K. Lyons Apartments</t>
  </si>
  <si>
    <t>109 N. Ave I</t>
  </si>
  <si>
    <t>Portales</t>
  </si>
  <si>
    <t>575.359.1732</t>
  </si>
  <si>
    <t>Jefferson Crossings</t>
  </si>
  <si>
    <t>4401 Montgomery NE</t>
  </si>
  <si>
    <t>505.881.4999</t>
  </si>
  <si>
    <t>Kentucky Manor</t>
  </si>
  <si>
    <t>437 Kentucky St. SE</t>
  </si>
  <si>
    <t>505.783.4567</t>
  </si>
  <si>
    <t>Kingdom of the Sun Retirement Center</t>
  </si>
  <si>
    <t>800 W. Buckeye St.</t>
  </si>
  <si>
    <t>575.546.9323</t>
  </si>
  <si>
    <t>Kristin Park</t>
  </si>
  <si>
    <t>2351 Moreland Drive</t>
  </si>
  <si>
    <t>505.425.6555</t>
  </si>
  <si>
    <t>La Cantera Senior</t>
  </si>
  <si>
    <t>3600 Old Airport Road NW</t>
  </si>
  <si>
    <t>505.890.9400</t>
  </si>
  <si>
    <t>505.287.4973</t>
  </si>
  <si>
    <t>La Hacienda</t>
  </si>
  <si>
    <t>420 N. Second St. #9</t>
  </si>
  <si>
    <t>505.864.8477</t>
  </si>
  <si>
    <t>La Luz</t>
  </si>
  <si>
    <t>2325 Cerrillos Road</t>
  </si>
  <si>
    <t>505.438.0010</t>
  </si>
  <si>
    <t>La Paloma del Sol</t>
  </si>
  <si>
    <t>601 S. Santa Monica St.</t>
  </si>
  <si>
    <t>575.546.8567</t>
  </si>
  <si>
    <t>575.522.4868</t>
  </si>
  <si>
    <t>La Pradera</t>
  </si>
  <si>
    <t>1023 E. Glorietta Drive</t>
  </si>
  <si>
    <t>575.392.0038</t>
  </si>
  <si>
    <t>La Resolana</t>
  </si>
  <si>
    <t>1025 Chelwood Park Blvd. NE</t>
  </si>
  <si>
    <t>505.296.1425</t>
  </si>
  <si>
    <t>505.865.5064</t>
  </si>
  <si>
    <t>La Terraza</t>
  </si>
  <si>
    <t>900 Cannery Court</t>
  </si>
  <si>
    <t>505.324.6201</t>
  </si>
  <si>
    <t>575.393.2523</t>
  </si>
  <si>
    <t>La Terraza Senior</t>
  </si>
  <si>
    <t>3704 Ladera Drive NW</t>
  </si>
  <si>
    <t>505.836.5800</t>
  </si>
  <si>
    <t>La Tierra</t>
  </si>
  <si>
    <t>107 Jack Little Drive</t>
  </si>
  <si>
    <t>Ruidoso</t>
  </si>
  <si>
    <t>575.258.2727</t>
  </si>
  <si>
    <t>505.863.8892</t>
  </si>
  <si>
    <t>La Vida Nueva</t>
  </si>
  <si>
    <t>1200 Dickerson Drive SE</t>
  </si>
  <si>
    <t>505.265.2860</t>
  </si>
  <si>
    <t>La Villa Elena</t>
  </si>
  <si>
    <t>201 Villa Elena Lane</t>
  </si>
  <si>
    <t>Bernalillo</t>
  </si>
  <si>
    <t>505.867.6123</t>
  </si>
  <si>
    <t>Ladera Apartment Homes</t>
  </si>
  <si>
    <t>102 Dipalo Hill Drive</t>
  </si>
  <si>
    <t>Ruidoso Downs</t>
  </si>
  <si>
    <t>575.378.5262</t>
  </si>
  <si>
    <t>Ladera Village</t>
  </si>
  <si>
    <t>3500 Butler Ave.</t>
  </si>
  <si>
    <t>505.326.1687</t>
  </si>
  <si>
    <t>Laguna Homes</t>
  </si>
  <si>
    <t>13 Rodeo Drive</t>
  </si>
  <si>
    <t>Laguna</t>
  </si>
  <si>
    <t>505.552.6430</t>
  </si>
  <si>
    <t>Las Brisas</t>
  </si>
  <si>
    <t>1201 San Pedro Drive SE</t>
  </si>
  <si>
    <t>505.255.4252</t>
  </si>
  <si>
    <t>Las Palomas</t>
  </si>
  <si>
    <t>2001 Hopewell</t>
  </si>
  <si>
    <t>505.278.6220</t>
  </si>
  <si>
    <t>575.461.7823</t>
  </si>
  <si>
    <t>Lifestyle Apartments</t>
  </si>
  <si>
    <t>4920 Union Way NE</t>
  </si>
  <si>
    <t>505.341.3540</t>
  </si>
  <si>
    <t>Lifestyles</t>
  </si>
  <si>
    <t>575.542.9336</t>
  </si>
  <si>
    <t>Lolomas Senior Housing</t>
  </si>
  <si>
    <t>1500 Mitchell St.</t>
  </si>
  <si>
    <t>575.763.9575</t>
  </si>
  <si>
    <t>Loma Del Norte</t>
  </si>
  <si>
    <t>940 N. Fourth St.</t>
  </si>
  <si>
    <t>575.882.2282</t>
  </si>
  <si>
    <t>575.546.6619</t>
  </si>
  <si>
    <t>Loma Parda</t>
  </si>
  <si>
    <t>1200 Camino de La Cruz</t>
  </si>
  <si>
    <t>575.758.4400</t>
  </si>
  <si>
    <t>Lomas Gardens</t>
  </si>
  <si>
    <t>12601 Lomas Blvd. NE</t>
  </si>
  <si>
    <t>505.292.5916</t>
  </si>
  <si>
    <t>Los Alamos Group Home</t>
  </si>
  <si>
    <t>2056 Peach St.</t>
  </si>
  <si>
    <t>505.662.4703</t>
  </si>
  <si>
    <t>Los Altos</t>
  </si>
  <si>
    <t>2301 El Camino Real</t>
  </si>
  <si>
    <t>575.525.8535</t>
  </si>
  <si>
    <t>Luna Lodge</t>
  </si>
  <si>
    <t>9119 Central Ave. NE</t>
  </si>
  <si>
    <t>505.508.1220</t>
  </si>
  <si>
    <t>Main Street Townhomes</t>
  </si>
  <si>
    <t>3205 N. Main St.</t>
  </si>
  <si>
    <t>575.769.2490</t>
  </si>
  <si>
    <t>Manzano Mesa</t>
  </si>
  <si>
    <t>700 Eubank Blvd. SE</t>
  </si>
  <si>
    <t>505.332.7200</t>
  </si>
  <si>
    <t>Marbella</t>
  </si>
  <si>
    <t>6801 Glenrio Road NW</t>
  </si>
  <si>
    <t>505.839.0600</t>
  </si>
  <si>
    <t>Mariposa Village</t>
  </si>
  <si>
    <t>901 S. Tennyson</t>
  </si>
  <si>
    <t>575.544.0087</t>
  </si>
  <si>
    <t>Meadow Vista Homes</t>
  </si>
  <si>
    <t>329 Meadow Vista Road</t>
  </si>
  <si>
    <t>Sunland Park</t>
  </si>
  <si>
    <t>575.874.3453</t>
  </si>
  <si>
    <t>Mesa Del Norte</t>
  </si>
  <si>
    <t>650 San Ildefonso Road</t>
  </si>
  <si>
    <t>505.661.8474</t>
  </si>
  <si>
    <t>Mesa Ridge</t>
  </si>
  <si>
    <t>3501 Atrisco NW</t>
  </si>
  <si>
    <t>505.836.1924</t>
  </si>
  <si>
    <t>Mesa Verde</t>
  </si>
  <si>
    <t>502 S. Wyoming Ave.</t>
  </si>
  <si>
    <t>575.622.4944</t>
  </si>
  <si>
    <t>Mesa Village</t>
  </si>
  <si>
    <t>1750 E. Elm St.</t>
  </si>
  <si>
    <t>505.564.2570</t>
  </si>
  <si>
    <t>Mesquite Village</t>
  </si>
  <si>
    <t>1851 N. Mesquite</t>
  </si>
  <si>
    <t>575.541.5979</t>
  </si>
  <si>
    <t>412 S. Ave. F</t>
  </si>
  <si>
    <t>Texico</t>
  </si>
  <si>
    <t>Mira Vista Villas</t>
  </si>
  <si>
    <t>2141 N. Solano Drive</t>
  </si>
  <si>
    <t>575.647.8444</t>
  </si>
  <si>
    <t>Montana Meadows</t>
  </si>
  <si>
    <t>201 Montana Ave.</t>
  </si>
  <si>
    <t>575.524.1873</t>
  </si>
  <si>
    <t>505.747.3790</t>
  </si>
  <si>
    <t>Montana Senior Village</t>
  </si>
  <si>
    <t>370 E. Montana</t>
  </si>
  <si>
    <t>575.647.0918</t>
  </si>
  <si>
    <t>505.984.8887</t>
  </si>
  <si>
    <t>370 E. Montana Ave. #101</t>
  </si>
  <si>
    <t>Monte Vista</t>
  </si>
  <si>
    <t>500 Mountain View Drive</t>
  </si>
  <si>
    <t>505.454.0098</t>
  </si>
  <si>
    <t>575.388.2519</t>
  </si>
  <si>
    <t>Mountain View</t>
  </si>
  <si>
    <t>1515 Columbia St. SE</t>
  </si>
  <si>
    <t>505.266.5455</t>
  </si>
  <si>
    <t>Mountain View Senior</t>
  </si>
  <si>
    <t>1600 16th St.</t>
  </si>
  <si>
    <t>575.388.1214</t>
  </si>
  <si>
    <t>Mountain Vista</t>
  </si>
  <si>
    <t>600 San Ildefonso Road</t>
  </si>
  <si>
    <t>505.662.5417</t>
  </si>
  <si>
    <t>Mundo Ranch</t>
  </si>
  <si>
    <t>300 N. Mundo Ranch Dr</t>
  </si>
  <si>
    <t>Dulce</t>
  </si>
  <si>
    <t>575.759.2029</t>
  </si>
  <si>
    <t>New Leaf</t>
  </si>
  <si>
    <t>1601 E. Marland St.</t>
  </si>
  <si>
    <t>575.964.1571</t>
  </si>
  <si>
    <t>New Life Homes</t>
  </si>
  <si>
    <t>6600 Delia Road SW</t>
  </si>
  <si>
    <t>505.433.5111</t>
  </si>
  <si>
    <t>North Star</t>
  </si>
  <si>
    <t>333 Chico Drive</t>
  </si>
  <si>
    <t>Northgate Village</t>
  </si>
  <si>
    <t>2500 W. Apache St.</t>
  </si>
  <si>
    <t>505.327.4197</t>
  </si>
  <si>
    <t>Nuevo Atrisco</t>
  </si>
  <si>
    <t>201 Unser Blvd. NW</t>
  </si>
  <si>
    <t>505.299.2370</t>
  </si>
  <si>
    <t>575.763.9529</t>
  </si>
  <si>
    <t>Otero Village</t>
  </si>
  <si>
    <t>2553 E. First St.</t>
  </si>
  <si>
    <t>575.437.0498</t>
  </si>
  <si>
    <t>Park Place</t>
  </si>
  <si>
    <t>920 E. Michigan Drive</t>
  </si>
  <si>
    <t>575.397.2195</t>
  </si>
  <si>
    <t>Parkside Terrace</t>
  </si>
  <si>
    <t>300 E. White St.</t>
  </si>
  <si>
    <t>575.408.8851</t>
  </si>
  <si>
    <t>Parkside Village</t>
  </si>
  <si>
    <t>1200 N. Sycamore St.</t>
  </si>
  <si>
    <t>Pasa Tiempo</t>
  </si>
  <si>
    <t>664 Alta Vista St.</t>
  </si>
  <si>
    <t>505.988.2859</t>
  </si>
  <si>
    <t>Paseo del Oro</t>
  </si>
  <si>
    <t>4325 Paseo Del Oro Circle</t>
  </si>
  <si>
    <t>575.522.3253</t>
  </si>
  <si>
    <t>Paseo del Sol</t>
  </si>
  <si>
    <t>291 El Pueblo Road NW</t>
  </si>
  <si>
    <t>505.897.8356</t>
  </si>
  <si>
    <t>Paseo Del Sol</t>
  </si>
  <si>
    <t>4551 Paseo Del Sol</t>
  </si>
  <si>
    <t>505.473.5980</t>
  </si>
  <si>
    <t>575.482.9539</t>
  </si>
  <si>
    <t>Pinon Hills</t>
  </si>
  <si>
    <t>2811 Dairy Drive</t>
  </si>
  <si>
    <t>505.722.6025</t>
  </si>
  <si>
    <t>Pinon Palmer Rental</t>
  </si>
  <si>
    <t>165 Bull Pen Road</t>
  </si>
  <si>
    <t>575.464.4708</t>
  </si>
  <si>
    <t>575.885.8204</t>
  </si>
  <si>
    <t>Pinos Blancos</t>
  </si>
  <si>
    <t>600 W. Blanco Blvd.</t>
  </si>
  <si>
    <t>505.632.3206</t>
  </si>
  <si>
    <t>Playa</t>
  </si>
  <si>
    <t>142 Linda Vista Drive</t>
  </si>
  <si>
    <t>575.589.0498</t>
  </si>
  <si>
    <t>575.527.8566</t>
  </si>
  <si>
    <t>Plaza Ciudaña</t>
  </si>
  <si>
    <t>310 Indian School Road NE</t>
  </si>
  <si>
    <t>505.294.2777</t>
  </si>
  <si>
    <t>Plaza Feliz</t>
  </si>
  <si>
    <t>517 San Pablo St. SE</t>
  </si>
  <si>
    <t>505.255.3030</t>
  </si>
  <si>
    <t>Polk Avenue</t>
  </si>
  <si>
    <t>214 W. Polk Ave.</t>
  </si>
  <si>
    <t>Lovington</t>
  </si>
  <si>
    <t>575.396.6129</t>
  </si>
  <si>
    <t>505.296.9023</t>
  </si>
  <si>
    <t>Portales Estates</t>
  </si>
  <si>
    <t>1903 S. Avenue I</t>
  </si>
  <si>
    <t>575.359.0610</t>
  </si>
  <si>
    <t>Quay Apartments</t>
  </si>
  <si>
    <t>702 W. Sunset Ave.</t>
  </si>
  <si>
    <t>Tucumcari</t>
  </si>
  <si>
    <t>575.461.3555</t>
  </si>
  <si>
    <t>Ranchitos Village</t>
  </si>
  <si>
    <t>6811 Ranchitos Road NE</t>
  </si>
  <si>
    <t>505.822.9159</t>
  </si>
  <si>
    <t>Rio Abajo</t>
  </si>
  <si>
    <t>1485 E. Second Ave.</t>
  </si>
  <si>
    <t>575.894.2875</t>
  </si>
  <si>
    <t>Rio Mimbres</t>
  </si>
  <si>
    <t>1608 S. Tin St.</t>
  </si>
  <si>
    <t>575.546.8257</t>
  </si>
  <si>
    <t>Rio Pecos Estates</t>
  </si>
  <si>
    <t>1005 McCarley Loop</t>
  </si>
  <si>
    <t>575.472.2272</t>
  </si>
  <si>
    <t>Rio Verde</t>
  </si>
  <si>
    <t>2291 Highway 304</t>
  </si>
  <si>
    <t>505.864.9558</t>
  </si>
  <si>
    <t>Rio Volcan</t>
  </si>
  <si>
    <t>1919 Ladera Drive NW</t>
  </si>
  <si>
    <t>505.836.0902</t>
  </si>
  <si>
    <t>Roselawn Manor</t>
  </si>
  <si>
    <t>800 S. Roselawn Ave.</t>
  </si>
  <si>
    <t>575.736.1169</t>
  </si>
  <si>
    <t>Ruth Visage</t>
  </si>
  <si>
    <t>1101 W. Fir St.</t>
  </si>
  <si>
    <t>575.356.6562</t>
  </si>
  <si>
    <t>Saddlecreek</t>
  </si>
  <si>
    <t>1901 S. Sunset Ave.</t>
  </si>
  <si>
    <t>575.622.3042</t>
  </si>
  <si>
    <t>Sage</t>
  </si>
  <si>
    <t>210 Rudy Drive</t>
  </si>
  <si>
    <t>505.863.4111</t>
  </si>
  <si>
    <t>505.255.8275</t>
  </si>
  <si>
    <t>Saint Anthony Plaza</t>
  </si>
  <si>
    <t>1750 Indian School Road NW</t>
  </si>
  <si>
    <t>505.766.5619</t>
  </si>
  <si>
    <t>San Miguel Senior</t>
  </si>
  <si>
    <t>2710 Collins Drive</t>
  </si>
  <si>
    <t>505.552.7528</t>
  </si>
  <si>
    <t>San Tierra</t>
  </si>
  <si>
    <t>3991 Camino Juliana</t>
  </si>
  <si>
    <t>505.438.4944</t>
  </si>
  <si>
    <t>Santa Fe Apartments</t>
  </si>
  <si>
    <t>255 Camino Alire</t>
  </si>
  <si>
    <t>505.983.2260</t>
  </si>
  <si>
    <t>Santa Teresa Family Homes</t>
  </si>
  <si>
    <t>105 Comerciantes Blvd.</t>
  </si>
  <si>
    <t>Santa Teresa</t>
  </si>
  <si>
    <t>575.589.0123</t>
  </si>
  <si>
    <t>Sawmill Lofts</t>
  </si>
  <si>
    <t>1801 Bellamah Ave. NW</t>
  </si>
  <si>
    <t>505.842.6455</t>
  </si>
  <si>
    <t>SD-Y2K</t>
  </si>
  <si>
    <t>#26 Highway 22 West</t>
  </si>
  <si>
    <t>Santo Domingo Pueblo</t>
  </si>
  <si>
    <t>505.465.1003</t>
  </si>
  <si>
    <t>Sedona Village</t>
  </si>
  <si>
    <t>1500 Echols Ave.</t>
  </si>
  <si>
    <t>575.762.3280</t>
  </si>
  <si>
    <t>575.623.1800</t>
  </si>
  <si>
    <t>Shiprock Houses and Apartments</t>
  </si>
  <si>
    <t>NM Highway 491 South</t>
  </si>
  <si>
    <t>505.368.4426</t>
  </si>
  <si>
    <t>Sierra Vista</t>
  </si>
  <si>
    <t>878 N. Iron St.</t>
  </si>
  <si>
    <t>575.936.4286</t>
  </si>
  <si>
    <t>Silver Cliffs</t>
  </si>
  <si>
    <t>1414 Little Walnut Road</t>
  </si>
  <si>
    <t>575.538.9000</t>
  </si>
  <si>
    <t>Silver Gardens</t>
  </si>
  <si>
    <t>100 Silver Ave. SW</t>
  </si>
  <si>
    <t>505.246.8500</t>
  </si>
  <si>
    <t>Silver Moon Lodge</t>
  </si>
  <si>
    <t>901 Park Ave. SW</t>
  </si>
  <si>
    <t>505.242.6134</t>
  </si>
  <si>
    <t>505.219.2163</t>
  </si>
  <si>
    <t>Skyview Terrace</t>
  </si>
  <si>
    <t>3600 N. Skyview St.</t>
  </si>
  <si>
    <t>575.631.0383</t>
  </si>
  <si>
    <t>505.242.1361</t>
  </si>
  <si>
    <t>Socorro Village</t>
  </si>
  <si>
    <t>444 Eaton Ave. SW</t>
  </si>
  <si>
    <t>575.835.0196</t>
  </si>
  <si>
    <t>Solar Villa</t>
  </si>
  <si>
    <t>1135 Texas St. NE</t>
  </si>
  <si>
    <t>505.266.1976</t>
  </si>
  <si>
    <t>Soleras Station</t>
  </si>
  <si>
    <t>4804 Railrunner Road</t>
  </si>
  <si>
    <t>505.930.5298</t>
  </si>
  <si>
    <t>South View Place</t>
  </si>
  <si>
    <t>1300 W. Brian Urlacher</t>
  </si>
  <si>
    <t>575.396.7551</t>
  </si>
  <si>
    <t>Spicewood Canyon Villas</t>
  </si>
  <si>
    <t>1301 E. Alameda</t>
  </si>
  <si>
    <t>575.622.3636</t>
  </si>
  <si>
    <t>Stage Coach Apartment Homes</t>
  </si>
  <si>
    <t>3360 Cerrillos Road</t>
  </si>
  <si>
    <t>505.466.1560</t>
  </si>
  <si>
    <t>Sterling Downtown</t>
  </si>
  <si>
    <t>800 Silver Ave. SW</t>
  </si>
  <si>
    <t>505.312.7509</t>
  </si>
  <si>
    <t>505.777.2480</t>
  </si>
  <si>
    <t>Stone Mountain Place</t>
  </si>
  <si>
    <t>930 E. Boutz Road</t>
  </si>
  <si>
    <t>575.525.8448</t>
  </si>
  <si>
    <t>Sun Pointe Park</t>
  </si>
  <si>
    <t>4057 Montgomery Blvd. NW</t>
  </si>
  <si>
    <t>505.881.4644</t>
  </si>
  <si>
    <t>Sun Valley</t>
  </si>
  <si>
    <t>201 Montoya Blvd.</t>
  </si>
  <si>
    <t>505.863.6726</t>
  </si>
  <si>
    <t>Sundowner</t>
  </si>
  <si>
    <t>6101 Central Ave. NE</t>
  </si>
  <si>
    <t>505.265.5440</t>
  </si>
  <si>
    <t>Sunset 1600</t>
  </si>
  <si>
    <t>1601 S. Sunset Ave.</t>
  </si>
  <si>
    <t>575.623.2494</t>
  </si>
  <si>
    <t>505.299.9119</t>
  </si>
  <si>
    <t>Sunset Hills</t>
  </si>
  <si>
    <t>200 Rudy Lane</t>
  </si>
  <si>
    <t>505.722.6908</t>
  </si>
  <si>
    <t>505.293.5565</t>
  </si>
  <si>
    <t>The Artisan at Sawmill Village</t>
  </si>
  <si>
    <t>1751 Bellamah Ave. NW</t>
  </si>
  <si>
    <t>505.554.3859</t>
  </si>
  <si>
    <t>The Beach</t>
  </si>
  <si>
    <t>2525 Tingley Drive SW</t>
  </si>
  <si>
    <t>505.243.4068</t>
  </si>
  <si>
    <t>The Cedars</t>
  </si>
  <si>
    <t>501 W. Alto Drive</t>
  </si>
  <si>
    <t>575.397.6338</t>
  </si>
  <si>
    <t>575.556.9820</t>
  </si>
  <si>
    <t>The Standard E.</t>
  </si>
  <si>
    <t>4200 Spanish Bit NE</t>
  </si>
  <si>
    <t>The Village Sage</t>
  </si>
  <si>
    <t>5951 Larson Loop</t>
  </si>
  <si>
    <t>505.474.4226</t>
  </si>
  <si>
    <t>575.736.1073</t>
  </si>
  <si>
    <t>Thirty301 Apartment Homes</t>
  </si>
  <si>
    <t>3301 Canyon Road</t>
  </si>
  <si>
    <t>505.662.3301</t>
  </si>
  <si>
    <t>575.622.4646</t>
  </si>
  <si>
    <t>Tierra Encantada</t>
  </si>
  <si>
    <t>805 Clark Ave.</t>
  </si>
  <si>
    <t>Tierra Montosa</t>
  </si>
  <si>
    <t>750 Gusdorf Road</t>
  </si>
  <si>
    <t>575.758.0471</t>
  </si>
  <si>
    <t>Tres Santos</t>
  </si>
  <si>
    <t>1899 Pacheco St.</t>
  </si>
  <si>
    <t>505.988.2846</t>
  </si>
  <si>
    <t>Tucson</t>
  </si>
  <si>
    <t>5401 Tucson Ave. NW</t>
  </si>
  <si>
    <t>Tuscany at St. Francis</t>
  </si>
  <si>
    <t>2218 Miguel Chavez Road</t>
  </si>
  <si>
    <t>505.983.6666</t>
  </si>
  <si>
    <t>505.722.7454</t>
  </si>
  <si>
    <t>Valle de Atrisco</t>
  </si>
  <si>
    <t>9901 Ceja Vista Road SW</t>
  </si>
  <si>
    <t>505.225.5950</t>
  </si>
  <si>
    <t>Valle Verde</t>
  </si>
  <si>
    <t>360 Bianes St.</t>
  </si>
  <si>
    <t>575.267.0203</t>
  </si>
  <si>
    <t>Valley View</t>
  </si>
  <si>
    <t>2080 Memory Lane</t>
  </si>
  <si>
    <t>575.538.9523</t>
  </si>
  <si>
    <t>Ventana Cove</t>
  </si>
  <si>
    <t>450 Los Cerritos Dr. NW</t>
  </si>
  <si>
    <t>505.865.5858</t>
  </si>
  <si>
    <t>505.325.8590</t>
  </si>
  <si>
    <t>Ventana De Vida</t>
  </si>
  <si>
    <t>1500 Pacheco St.</t>
  </si>
  <si>
    <t>505.982.3200</t>
  </si>
  <si>
    <t>Ventana Ranch</t>
  </si>
  <si>
    <t>10400 Universe Blvd. NW</t>
  </si>
  <si>
    <t>505.922.0092</t>
  </si>
  <si>
    <t>Villa Alegre</t>
  </si>
  <si>
    <t>244 Villa Alegre St.</t>
  </si>
  <si>
    <t>505.501.6011</t>
  </si>
  <si>
    <t>505.352.2170</t>
  </si>
  <si>
    <t>Villa De Gallup</t>
  </si>
  <si>
    <t>325 Klagetoh St.</t>
  </si>
  <si>
    <t>505.726.0804</t>
  </si>
  <si>
    <t>505.298.4461</t>
  </si>
  <si>
    <t>Villa de San Felipe</t>
  </si>
  <si>
    <t>601 Coal Ave. SW</t>
  </si>
  <si>
    <t>505.244.1500</t>
  </si>
  <si>
    <t>Villa del Norte</t>
  </si>
  <si>
    <t>710 La Joya St.</t>
  </si>
  <si>
    <t>Espanola</t>
  </si>
  <si>
    <t>505.753.9611</t>
  </si>
  <si>
    <t>505.984.1856</t>
  </si>
  <si>
    <t>Villa Hermosa</t>
  </si>
  <si>
    <t>2600 Americare Court NW</t>
  </si>
  <si>
    <t>505.352.9594</t>
  </si>
  <si>
    <t>1510.1520 Luisa</t>
  </si>
  <si>
    <t>505.852.4243</t>
  </si>
  <si>
    <t>Villa Las Vegas</t>
  </si>
  <si>
    <t>200 Mountain View Drive</t>
  </si>
  <si>
    <t>575.472.3275</t>
  </si>
  <si>
    <t>Villa Nueva</t>
  </si>
  <si>
    <t>990 18th St. NW</t>
  </si>
  <si>
    <t>505.508.5541</t>
  </si>
  <si>
    <t>Villa San Jose</t>
  </si>
  <si>
    <t>415 W. Del Rio St.</t>
  </si>
  <si>
    <t>575.885.1237</t>
  </si>
  <si>
    <t>Village at Avalon</t>
  </si>
  <si>
    <t>601 90th St. NW</t>
  </si>
  <si>
    <t>505.900.3940</t>
  </si>
  <si>
    <t>Village in the Bosque</t>
  </si>
  <si>
    <t>857 Calle Los Mayores</t>
  </si>
  <si>
    <t>505.867.2792</t>
  </si>
  <si>
    <t>Villas De San Ignacio</t>
  </si>
  <si>
    <t>4499 San Ignacio Road</t>
  </si>
  <si>
    <t>505.716.4579</t>
  </si>
  <si>
    <t>Villas Esperanza</t>
  </si>
  <si>
    <t>3901 Lafayette Drive NE</t>
  </si>
  <si>
    <t>505.881.7991</t>
  </si>
  <si>
    <t>Villas of Briar Ridge</t>
  </si>
  <si>
    <t>1 Briarwood Place</t>
  </si>
  <si>
    <t>575.623.7711</t>
  </si>
  <si>
    <t>Vista Del Rey</t>
  </si>
  <si>
    <t>855 Valle Vista Drive</t>
  </si>
  <si>
    <t>575.589.3948</t>
  </si>
  <si>
    <t>Vista Gallinas</t>
  </si>
  <si>
    <t>2525 Ridge Runner Road</t>
  </si>
  <si>
    <t>505.454.1093</t>
  </si>
  <si>
    <t>Vista Mesa Villa</t>
  </si>
  <si>
    <t>1121 Mount Taylor Ave.</t>
  </si>
  <si>
    <t>Grants</t>
  </si>
  <si>
    <t>505.287.3191</t>
  </si>
  <si>
    <t>Vista Montana</t>
  </si>
  <si>
    <t>316 Foster Road</t>
  </si>
  <si>
    <t>575.541.1900</t>
  </si>
  <si>
    <t>Volcanes Commons</t>
  </si>
  <si>
    <t>6901 Glen Rio NW</t>
  </si>
  <si>
    <t>505.323.4139</t>
  </si>
  <si>
    <t>Wa-di Housing</t>
  </si>
  <si>
    <t>Walnut Street Courtyard Homes</t>
  </si>
  <si>
    <t>113 Walnut St.</t>
  </si>
  <si>
    <t>Clayton</t>
  </si>
  <si>
    <t>575.374.6207</t>
  </si>
  <si>
    <t>West Park</t>
  </si>
  <si>
    <t>9251 Eagle Ranch Road NW</t>
  </si>
  <si>
    <t>505.898.5940</t>
  </si>
  <si>
    <t>Westwood Village</t>
  </si>
  <si>
    <t>901 68th St. NW</t>
  </si>
  <si>
    <t>505.831.1177</t>
  </si>
  <si>
    <t>White Sands Village</t>
  </si>
  <si>
    <t>27 Tribal Works Road</t>
  </si>
  <si>
    <t>Pojoaque</t>
  </si>
  <si>
    <t>505.455.3383</t>
  </si>
  <si>
    <t>Willow Bend Villas</t>
  </si>
  <si>
    <t>1000 N. Marland Blvd.</t>
  </si>
  <si>
    <t>575.397.0940</t>
  </si>
  <si>
    <t>Wilshire Gardens</t>
  </si>
  <si>
    <t>2727 N. Wilshire Drive</t>
  </si>
  <si>
    <t>575.623.3733</t>
  </si>
  <si>
    <t>YSFS Transitional Living Program</t>
  </si>
  <si>
    <t>4435 Airport Road</t>
  </si>
  <si>
    <t>505.983.0586</t>
  </si>
  <si>
    <t>505.471.3100</t>
  </si>
  <si>
    <t>505.753.9419</t>
  </si>
  <si>
    <t>505.265.3300</t>
  </si>
  <si>
    <t>505.254.4726</t>
  </si>
  <si>
    <t>505.471.0565</t>
  </si>
  <si>
    <t>575.585.9848</t>
  </si>
  <si>
    <t>Data collected from https://housingnm.org/uploads/documents/MFA_Directory_2021-22_Web-Mar2.pdf  **Some properties that are considered "Income Qualified/Low Income" may not be listed here. Please contact MF Program Administrator to verify eligibility**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</si>
</sst>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4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0"/>
      <color rgb="FF000000"/>
      <name val="Times New Roman"/>
      <family val="1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4" fillId="4" borderId="9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1" fontId="0" fillId="0" borderId="0" xfId="0" applyNumberFormat="1" applyAlignment="1">
      <alignment horizontal="left" vertical="top"/>
    </xf>
    <xf numFmtId="1" fontId="5" fillId="0" borderId="0" xfId="0" applyNumberFormat="1" applyFont="1" applyAlignment="1">
      <alignment horizontal="center" vertical="center" shrinkToFit="1"/>
    </xf>
    <xf numFmtId="1" fontId="4" fillId="4" borderId="10" xfId="0" applyNumberFormat="1" applyFont="1" applyFill="1" applyBorder="1" applyAlignment="1">
      <alignment horizontal="left" vertical="top"/>
    </xf>
    <xf numFmtId="0" fontId="6" fillId="4" borderId="11" xfId="0" applyFont="1" applyFill="1" applyBorder="1" applyAlignment="1">
      <alignment horizontal="center" vertical="top"/>
    </xf>
    <xf numFmtId="1" fontId="5" fillId="5" borderId="0" xfId="0" applyNumberFormat="1" applyFont="1" applyFill="1" applyAlignment="1">
      <alignment horizontal="center" vertical="center" shrinkToFit="1"/>
    </xf>
    <xf numFmtId="0" fontId="6" fillId="5" borderId="11" xfId="0" applyFont="1" applyFill="1" applyBorder="1" applyAlignment="1">
      <alignment horizontal="center" vertical="top"/>
    </xf>
    <xf numFmtId="0" fontId="7" fillId="0" borderId="0" xfId="0" applyFont="1" applyAlignment="1">
      <alignment horizontal="left" vertical="top"/>
    </xf>
    <xf numFmtId="0" fontId="0" fillId="0" borderId="2" xfId="0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alignment horizontal="center" vertical="top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QQFORMS/REBATE%20APPLICATIONS/2022%20Applications/PNM_2022_MULTIFAMILY%20Retrofit%20Rebate%20Application%20v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ngineering/01%20LED%20Qualifying%20Product/LED%20Specification%20Chec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Applicant Info"/>
      <sheetName val="Checklist"/>
      <sheetName val="Terms &amp; Conditions"/>
      <sheetName val="Multi-Facility"/>
      <sheetName val="Income Qualifier Directory"/>
      <sheetName val="Lighting SOW"/>
      <sheetName val="Lighting"/>
      <sheetName val="HVAC &amp; Smart Thermostats"/>
      <sheetName val="Windows &amp; Refrigerators"/>
      <sheetName val="VSDs &amp; Pool Pumps"/>
      <sheetName val="Custom"/>
      <sheetName val="PNM_2022_MULTIFAMILY Retrofit 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14">
          <cell r="B214" t="str">
            <v>T8, T5 or LED Replacing HID Lamp Only</v>
          </cell>
        </row>
        <row r="215">
          <cell r="B215" t="str">
            <v>T8, T5 or LED Replacing HID, Entire Fixture</v>
          </cell>
        </row>
        <row r="216">
          <cell r="B216" t="str">
            <v>T8, T5 or LED Replacing HID, Retrofit Kit</v>
          </cell>
        </row>
        <row r="217">
          <cell r="B217" t="str">
            <v>LED Replacing T5, T8 or T12, Lamp Only</v>
          </cell>
        </row>
        <row r="218">
          <cell r="B218" t="str">
            <v>LED Replacing T5, T8 or T12, Entire Fixture</v>
          </cell>
        </row>
        <row r="219">
          <cell r="B219" t="str">
            <v>LED Replacing T5, T8 or T12, Retrofit Kit</v>
          </cell>
        </row>
        <row r="220">
          <cell r="B220" t="str">
            <v>Controls for Existing LED Fixtures</v>
          </cell>
        </row>
        <row r="221">
          <cell r="B221" t="str">
            <v>T8, T5 or LED Replacing HID, Lamp Only</v>
          </cell>
        </row>
        <row r="222">
          <cell r="B222" t="str">
            <v>T8, T5 or LED Replacing HID, Entire Fixture</v>
          </cell>
        </row>
        <row r="223">
          <cell r="B223" t="str">
            <v>T8, T5 or LED Replacing HID, Retrofit Kit</v>
          </cell>
        </row>
        <row r="224">
          <cell r="B224" t="str">
            <v>LED Replacing T5, T8 or T12, Lamp Only</v>
          </cell>
        </row>
        <row r="225">
          <cell r="B225" t="str">
            <v>LED Replacing T5, T8 or T12, Entire Fixture</v>
          </cell>
        </row>
        <row r="226">
          <cell r="B226" t="str">
            <v>LED Replacing T5, T8 or T12, Retrofit Kit</v>
          </cell>
        </row>
        <row r="227">
          <cell r="B227" t="str">
            <v>Controls for Existing LED Fixtures</v>
          </cell>
        </row>
        <row r="228">
          <cell r="B228" t="str">
            <v>20W or less LED Lamp replacing Incandescent Lamp ≤ 100W</v>
          </cell>
        </row>
        <row r="229">
          <cell r="B229" t="str">
            <v>20W or less LED Lamp replacing CFL Lamp ≤ 42W</v>
          </cell>
        </row>
        <row r="230">
          <cell r="B230" t="str">
            <v>Controls  Occupancy Sensors</v>
          </cell>
        </row>
        <row r="231">
          <cell r="B231" t="str">
            <v>Controls  Daylighting Sensor Controls</v>
          </cell>
        </row>
        <row r="232">
          <cell r="B232" t="str">
            <v>T8, T5 or LED Replacing HID, Lamp Only</v>
          </cell>
        </row>
        <row r="233">
          <cell r="B233" t="str">
            <v>T8, T5 or LED Replacing HID, Entire Fixture</v>
          </cell>
        </row>
        <row r="234">
          <cell r="B234" t="str">
            <v>T8, T5 or LED Replacing HID, Retrofit Kit</v>
          </cell>
        </row>
        <row r="235">
          <cell r="B235" t="str">
            <v>LED Replacing T5, T8 or T12, Lamp Only</v>
          </cell>
        </row>
        <row r="236">
          <cell r="B236" t="str">
            <v>LED Replacing T5, T8 or T12, Entire Fixture</v>
          </cell>
        </row>
        <row r="237">
          <cell r="B237" t="str">
            <v>LED Replacing T5, T8 or T12, Retrofit Kit</v>
          </cell>
        </row>
        <row r="272">
          <cell r="B272" t="str">
            <v>Beverage Vending Machine Control</v>
          </cell>
        </row>
        <row r="273">
          <cell r="B273" t="str">
            <v>Refrigerated Cooler Control</v>
          </cell>
        </row>
        <row r="274">
          <cell r="B274" t="str">
            <v>Snack Machine Control</v>
          </cell>
        </row>
        <row r="275">
          <cell r="B275" t="str">
            <v>Plug Load Occupancy Sensors</v>
          </cell>
        </row>
      </sheetData>
      <sheetData sheetId="5" refreshError="1"/>
      <sheetData sheetId="6" refreshError="1"/>
      <sheetData sheetId="7">
        <row r="69">
          <cell r="R69" t="str">
            <v>Interior</v>
          </cell>
          <cell r="T69" t="str">
            <v>Fixture replacing Fixture</v>
          </cell>
        </row>
        <row r="70">
          <cell r="R70" t="str">
            <v>Exterior/12 Hour</v>
          </cell>
          <cell r="T70" t="str">
            <v>Lamp replacing Lamp</v>
          </cell>
        </row>
        <row r="71">
          <cell r="R71" t="str">
            <v>24 Hour/Garage/3-Shift</v>
          </cell>
          <cell r="T71" t="str">
            <v>Fixture to Retrofit Kit</v>
          </cell>
        </row>
        <row r="87">
          <cell r="AG87" t="str">
            <v>LEDs Over 20W</v>
          </cell>
        </row>
        <row r="88">
          <cell r="AG88" t="str">
            <v>Downlight Can Over 20W</v>
          </cell>
        </row>
        <row r="89">
          <cell r="AG89" t="str">
            <v>Outdoor Pole-Mounted LEDs</v>
          </cell>
        </row>
        <row r="90">
          <cell r="AG90" t="str">
            <v>Outdoor Wall-Mounted LEDs</v>
          </cell>
        </row>
        <row r="91">
          <cell r="AG91" t="str">
            <v>Parking Garage LEDs</v>
          </cell>
        </row>
        <row r="92">
          <cell r="AG92" t="str">
            <v xml:space="preserve">High-Bay LEDs </v>
          </cell>
        </row>
        <row r="93">
          <cell r="AG93" t="str">
            <v xml:space="preserve">Low-Bay LEDs </v>
          </cell>
        </row>
        <row r="94">
          <cell r="AG94" t="str">
            <v>Stairway / Passageway LEDs</v>
          </cell>
        </row>
        <row r="95">
          <cell r="AG95" t="str">
            <v>Outdoor Signage</v>
          </cell>
        </row>
        <row r="96">
          <cell r="AG96" t="str">
            <v>Bollards</v>
          </cell>
        </row>
        <row r="97">
          <cell r="AG97" t="str">
            <v>1x2 Luminaires</v>
          </cell>
        </row>
        <row r="98">
          <cell r="AG98" t="str">
            <v>1x4 Luminaires</v>
          </cell>
        </row>
        <row r="99">
          <cell r="AG99" t="str">
            <v>2x2 Luminaires</v>
          </cell>
        </row>
        <row r="100">
          <cell r="AG100" t="str">
            <v>2x4 Luminaires</v>
          </cell>
        </row>
        <row r="101">
          <cell r="AG101" t="str">
            <v>1x8 Luminaires</v>
          </cell>
        </row>
        <row r="112">
          <cell r="R112" t="str">
            <v>Interior</v>
          </cell>
          <cell r="T112" t="str">
            <v>Fixture replacing Fixture</v>
          </cell>
        </row>
        <row r="113">
          <cell r="R113" t="str">
            <v>Exterior/12 Hour</v>
          </cell>
          <cell r="T113" t="str">
            <v>Lamp replacing Lamp</v>
          </cell>
        </row>
        <row r="114">
          <cell r="R114" t="str">
            <v>24 Hour/Garage/3-Shift</v>
          </cell>
          <cell r="T114" t="str">
            <v>Fixture to Retrofit Kit</v>
          </cell>
        </row>
        <row r="167">
          <cell r="R167" t="str">
            <v>Exterior/12 Hour</v>
          </cell>
        </row>
        <row r="168">
          <cell r="R168" t="str">
            <v>24 Hour/Garage/3-Shift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OL"/>
      <sheetName val="DLC Lookup"/>
      <sheetName val="ESFixture Lookup"/>
      <sheetName val="ESBulb Lookup"/>
      <sheetName val="Sheet1"/>
    </sheetNames>
    <sheetDataSet>
      <sheetData sheetId="0">
        <row r="2">
          <cell r="P2" t="str">
            <v>DLC Fixture</v>
          </cell>
        </row>
        <row r="3">
          <cell r="P3" t="str">
            <v>DLC Lamp</v>
          </cell>
        </row>
        <row r="4">
          <cell r="P4" t="str">
            <v>ES Fixture</v>
          </cell>
        </row>
        <row r="5">
          <cell r="P5" t="str">
            <v>ES Lamp</v>
          </cell>
        </row>
      </sheetData>
      <sheetData sheetId="1">
        <row r="2">
          <cell r="A2" t="str">
            <v>Outdoor Pole / Arm Mounted Area and Roadway Luminaires</v>
          </cell>
        </row>
        <row r="3">
          <cell r="A3" t="str">
            <v>Outdoor Pole / Arm Mounted Area and Decorative Luminaires</v>
          </cell>
        </row>
        <row r="4">
          <cell r="A4" t="str">
            <v>Outdoor Wall-Mounted Area Luminaires</v>
          </cell>
        </row>
        <row r="5">
          <cell r="A5" t="str">
            <v>Bollards</v>
          </cell>
        </row>
        <row r="6">
          <cell r="A6" t="str">
            <v>Wall-wash luminaires</v>
          </cell>
        </row>
        <row r="7">
          <cell r="A7" t="str">
            <v>Parking Garage Luminaires</v>
          </cell>
        </row>
        <row r="8">
          <cell r="A8" t="str">
            <v>Fuel Pump Canopy</v>
          </cell>
        </row>
        <row r="9">
          <cell r="A9" t="str">
            <v>Track or Mono-point Directional Lighting Fixtures</v>
          </cell>
        </row>
        <row r="10">
          <cell r="A10" t="str">
            <v>Vertical Refrigerated Case Lighting - Center Mounted</v>
          </cell>
        </row>
        <row r="11">
          <cell r="A11" t="str">
            <v>Vertical Refrigerated Case Lighting - End Mounted</v>
          </cell>
        </row>
        <row r="12">
          <cell r="A12" t="str">
            <v>Horizontal Refrigerated Case Lighting - Standard CRI</v>
          </cell>
        </row>
        <row r="13">
          <cell r="A13" t="str">
            <v>Horizontal Refrigerated Case Lighting - High CRI</v>
          </cell>
        </row>
        <row r="14">
          <cell r="A14" t="str">
            <v>Display Case Lighting</v>
          </cell>
        </row>
        <row r="15">
          <cell r="A15" t="str">
            <v>Linear Panels: 2x2 Troffers</v>
          </cell>
        </row>
        <row r="16">
          <cell r="A16" t="str">
            <v>Linear Panels: 1x4 Troffers</v>
          </cell>
        </row>
        <row r="17">
          <cell r="A17" t="str">
            <v>Linear Panels: 2x4 Troffers</v>
          </cell>
        </row>
        <row r="18">
          <cell r="A18" t="str">
            <v>High-bay and Low-bay fixtures for Commercial and Industrial buildings</v>
          </cell>
        </row>
        <row r="19">
          <cell r="A19" t="str">
            <v>High-bay-Aisle Lighting</v>
          </cell>
        </row>
        <row r="21">
          <cell r="A21" t="str">
            <v>Retrofit Kits for Outdoor Area and Roadway Luminaires</v>
          </cell>
        </row>
        <row r="22">
          <cell r="A22" t="str">
            <v>Retrofit Kits for Outdoor Area and Decorative Luminaires</v>
          </cell>
        </row>
        <row r="23">
          <cell r="A23" t="str">
            <v>Four-foot Linear Replacement Lamps - 2 lamps tested in fixture</v>
          </cell>
        </row>
        <row r="24">
          <cell r="A24" t="str">
            <v>Four-foot Linear Replacement Lamps - Bare Lamp</v>
          </cell>
        </row>
      </sheetData>
      <sheetData sheetId="2">
        <row r="2">
          <cell r="A2" t="str">
            <v>Recessed, surface and pendant-mounted downlights &lt; 4.5"</v>
          </cell>
        </row>
        <row r="3">
          <cell r="A3" t="str">
            <v>Recessed, surface and pendant-mounted downlights &gt; 4.5"</v>
          </cell>
        </row>
        <row r="4">
          <cell r="A4" t="str">
            <v>Under-cabinet shelf-mounted task lighting*</v>
          </cell>
        </row>
        <row r="5">
          <cell r="A5" t="str">
            <v>Portable desk task lights</v>
          </cell>
        </row>
        <row r="6">
          <cell r="A6" t="str">
            <v>Wall Wash Luminaires</v>
          </cell>
        </row>
        <row r="7">
          <cell r="A7" t="str">
            <v>Bollards</v>
          </cell>
        </row>
      </sheetData>
      <sheetData sheetId="3">
        <row r="2">
          <cell r="A2" t="str">
            <v>LED lamp  &lt; 10W</v>
          </cell>
        </row>
        <row r="3">
          <cell r="A3" t="str">
            <v>LED lamp  &gt; 10W</v>
          </cell>
        </row>
      </sheetData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CE57886-3FE4-4DDF-9A28-35A32F46D9B4}" name="Table2" displayName="Table2" ref="B2:F279" totalsRowShown="0" headerRowDxfId="8" headerRowBorderDxfId="7" tableBorderDxfId="6" totalsRowBorderDxfId="5">
  <autoFilter ref="B2:F279" xr:uid="{C8610D5D-9973-4891-9AB4-3FA8368A17B4}"/>
  <sortState xmlns:xlrd2="http://schemas.microsoft.com/office/spreadsheetml/2017/richdata2" ref="B3:F279">
    <sortCondition ref="B2:B279"/>
  </sortState>
  <tableColumns count="5">
    <tableColumn id="1" xr3:uid="{852E9B51-1732-4ED5-8257-25B9E84849B1}" name="Apartment Community Name_x000a_(as shown in NM MFA website)" dataDxfId="4"/>
    <tableColumn id="2" xr3:uid="{63773752-89A7-498D-A500-FC7E56F2F2BE}" name="Address" dataDxfId="3"/>
    <tableColumn id="3" xr3:uid="{901160FE-9DC9-4B71-82CA-9BFD418CDB9F}" name="City/Town" dataDxfId="2"/>
    <tableColumn id="4" xr3:uid="{50042C29-0FCB-4035-9AE9-B396810AB823}" name="Zip Code" dataDxfId="1"/>
    <tableColumn id="5" xr3:uid="{7BB8518E-CEE6-4684-9B90-0BFDCCD953D9}" name="Phone #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4C161-FFC4-4AF3-BAC8-62596C8AE24B}">
  <sheetPr codeName="Sheet1">
    <tabColor rgb="FF0093B1"/>
  </sheetPr>
  <dimension ref="A1:S279"/>
  <sheetViews>
    <sheetView tabSelected="1" workbookViewId="0">
      <selection activeCell="E1" sqref="E1:F1"/>
    </sheetView>
  </sheetViews>
  <sheetFormatPr defaultColWidth="0" defaultRowHeight="12.5" zeroHeight="1" x14ac:dyDescent="0.25"/>
  <cols>
    <col min="1" max="1" width="9.1796875" customWidth="1"/>
    <col min="2" max="2" width="42.453125" customWidth="1"/>
    <col min="3" max="3" width="41.54296875" bestFit="1" customWidth="1"/>
    <col min="4" max="4" width="50.7265625" bestFit="1" customWidth="1"/>
    <col min="5" max="5" width="27" bestFit="1" customWidth="1"/>
    <col min="6" max="6" width="18.1796875" customWidth="1"/>
    <col min="7" max="8" width="18.1796875" hidden="1" customWidth="1"/>
    <col min="9" max="9" width="16.1796875" hidden="1" customWidth="1"/>
    <col min="10" max="11" width="9.1796875" hidden="1" customWidth="1"/>
    <col min="12" max="12" width="26.453125" hidden="1" customWidth="1"/>
    <col min="13" max="15" width="9.1796875" hidden="1" customWidth="1"/>
    <col min="16" max="16" width="12.1796875" hidden="1" customWidth="1"/>
    <col min="17" max="18" width="9.1796875" hidden="1" customWidth="1"/>
    <col min="19" max="19" width="12.26953125" hidden="1" customWidth="1"/>
    <col min="20" max="16384" width="9.1796875" hidden="1"/>
  </cols>
  <sheetData>
    <row r="1" spans="1:19" ht="66" customHeight="1" thickBot="1" x14ac:dyDescent="0.3">
      <c r="A1" s="20" t="s">
        <v>822</v>
      </c>
      <c r="B1" s="17"/>
      <c r="C1" s="1"/>
      <c r="D1" s="2" t="str">
        <f>IF(C1="","&lt;--- Type Address",I3)</f>
        <v>&lt;--- Type Address</v>
      </c>
      <c r="E1" s="18" t="str">
        <f>IF(C1="","",IF(I3="","Not Listed","Income Qualified/Low Income"))</f>
        <v/>
      </c>
      <c r="F1" s="19"/>
    </row>
    <row r="2" spans="1:19" ht="39.75" customHeight="1" x14ac:dyDescent="0.25">
      <c r="A2" s="3" t="s">
        <v>0</v>
      </c>
      <c r="B2" s="4" t="s">
        <v>1</v>
      </c>
      <c r="C2" s="5" t="s">
        <v>2</v>
      </c>
      <c r="D2" s="5" t="s">
        <v>3</v>
      </c>
      <c r="E2" s="5" t="s">
        <v>4</v>
      </c>
      <c r="F2" s="6" t="s">
        <v>5</v>
      </c>
      <c r="G2" s="7"/>
      <c r="H2" t="str">
        <f>IFERROR(VLOOKUP(A3,I2:I279,3,FALSE),"")</f>
        <v/>
      </c>
    </row>
    <row r="3" spans="1:19" ht="18" customHeight="1" x14ac:dyDescent="0.25">
      <c r="A3" s="8">
        <v>1</v>
      </c>
      <c r="B3" s="9" t="s">
        <v>6</v>
      </c>
      <c r="C3" s="9" t="s">
        <v>7</v>
      </c>
      <c r="D3" s="9" t="s">
        <v>8</v>
      </c>
      <c r="E3" s="10">
        <v>88005</v>
      </c>
      <c r="F3" s="9" t="s">
        <v>9</v>
      </c>
      <c r="G3" s="11"/>
      <c r="H3">
        <v>1</v>
      </c>
      <c r="I3" t="str">
        <f>IFERROR(VLOOKUP(H3,J3:L279,3,FALSE),"")</f>
        <v>999 W. Amador</v>
      </c>
      <c r="J3">
        <f t="shared" ref="J3:J66" si="0">IFERROR(RANK(K3,$K$3:$K$279,1),"")</f>
        <v>1</v>
      </c>
      <c r="K3">
        <f t="shared" ref="K3:K66" si="1">IFERROR(SEARCH($C$1,L3)+ROW()/100000,"")</f>
        <v>1.00003</v>
      </c>
      <c r="L3" s="12" t="s">
        <v>7</v>
      </c>
      <c r="O3">
        <v>1</v>
      </c>
      <c r="P3" t="str">
        <f>IFERROR(VLOOKUP(O3,Q3:S279,3,FALSE),"")</f>
        <v/>
      </c>
      <c r="Q3" t="str">
        <f t="shared" ref="Q3:Q66" si="2">IFERROR(RANK(R3,$R$3:$R$279,1),"")</f>
        <v/>
      </c>
      <c r="R3" t="str">
        <f>IFERROR(SEARCH(#REF!,S3)+ROW()/100000,"")</f>
        <v/>
      </c>
      <c r="S3" s="13" t="s">
        <v>10</v>
      </c>
    </row>
    <row r="4" spans="1:19" ht="18" customHeight="1" x14ac:dyDescent="0.25">
      <c r="A4" s="8">
        <v>2</v>
      </c>
      <c r="B4" s="9" t="s">
        <v>11</v>
      </c>
      <c r="C4" s="9" t="s">
        <v>12</v>
      </c>
      <c r="D4" s="9" t="s">
        <v>8</v>
      </c>
      <c r="E4" s="10">
        <v>88001</v>
      </c>
      <c r="F4" s="9" t="s">
        <v>13</v>
      </c>
      <c r="G4" s="14"/>
      <c r="H4">
        <v>2</v>
      </c>
      <c r="I4" t="str">
        <f>IFERROR(VLOOKUP(H4,J4:L279,3,FALSE),"")</f>
        <v>1500 E. Madrid</v>
      </c>
      <c r="J4">
        <f t="shared" si="0"/>
        <v>2</v>
      </c>
      <c r="K4">
        <f t="shared" si="1"/>
        <v>1.00004</v>
      </c>
      <c r="L4" s="12" t="s">
        <v>12</v>
      </c>
      <c r="O4">
        <v>2</v>
      </c>
      <c r="P4" t="str">
        <f>IFERROR(VLOOKUP(O4,Q4:S279,3,FALSE),"")</f>
        <v/>
      </c>
      <c r="Q4" t="str">
        <f t="shared" si="2"/>
        <v/>
      </c>
      <c r="R4" t="str">
        <f>IFERROR(SEARCH(#REF!,S4)+ROW()/100000,"")</f>
        <v/>
      </c>
      <c r="S4" s="15" t="s">
        <v>9</v>
      </c>
    </row>
    <row r="5" spans="1:19" ht="18" customHeight="1" x14ac:dyDescent="0.25">
      <c r="A5" s="8">
        <v>3</v>
      </c>
      <c r="B5" s="9" t="s">
        <v>14</v>
      </c>
      <c r="C5" s="9" t="s">
        <v>15</v>
      </c>
      <c r="D5" s="9" t="s">
        <v>16</v>
      </c>
      <c r="E5" s="10">
        <v>87507</v>
      </c>
      <c r="F5" s="9" t="s">
        <v>17</v>
      </c>
      <c r="G5" s="11"/>
      <c r="H5">
        <v>3</v>
      </c>
      <c r="I5" t="str">
        <f>IFERROR(VLOOKUP(H5,J5:L279,3,FALSE),"")</f>
        <v>6921 Airport Road</v>
      </c>
      <c r="J5">
        <f t="shared" si="0"/>
        <v>3</v>
      </c>
      <c r="K5">
        <f t="shared" si="1"/>
        <v>1.0000500000000001</v>
      </c>
      <c r="L5" s="12" t="s">
        <v>15</v>
      </c>
      <c r="O5">
        <v>3</v>
      </c>
      <c r="P5" t="str">
        <f>IFERROR(VLOOKUP(O5,Q5:S279,3,FALSE),"")</f>
        <v/>
      </c>
      <c r="Q5" t="str">
        <f t="shared" si="2"/>
        <v/>
      </c>
      <c r="R5" t="str">
        <f>IFERROR(SEARCH(#REF!,S5)+ROW()/100000,"")</f>
        <v/>
      </c>
      <c r="S5" s="13" t="s">
        <v>13</v>
      </c>
    </row>
    <row r="6" spans="1:19" ht="18" customHeight="1" x14ac:dyDescent="0.25">
      <c r="A6" s="8">
        <v>4</v>
      </c>
      <c r="B6" s="9" t="s">
        <v>18</v>
      </c>
      <c r="C6" s="9" t="s">
        <v>19</v>
      </c>
      <c r="D6" s="9" t="s">
        <v>20</v>
      </c>
      <c r="E6" s="10">
        <v>88101</v>
      </c>
      <c r="F6" s="9" t="s">
        <v>21</v>
      </c>
      <c r="G6" s="14"/>
      <c r="H6">
        <v>4</v>
      </c>
      <c r="I6" t="str">
        <f t="shared" ref="I6:I18" si="3">IFERROR(VLOOKUP(H6,J6:L279,3,FALSE),"")</f>
        <v>208 N Connelly St.</v>
      </c>
      <c r="J6">
        <f t="shared" si="0"/>
        <v>4</v>
      </c>
      <c r="K6">
        <f t="shared" si="1"/>
        <v>1.0000599999999999</v>
      </c>
      <c r="L6" s="12" t="s">
        <v>19</v>
      </c>
      <c r="O6">
        <v>4</v>
      </c>
      <c r="P6" t="str">
        <f t="shared" ref="P6:P18" si="4">IFERROR(VLOOKUP(O6,Q6:S279,3,FALSE),"")</f>
        <v/>
      </c>
      <c r="Q6" t="str">
        <f t="shared" si="2"/>
        <v/>
      </c>
      <c r="R6" t="str">
        <f>IFERROR(SEARCH(#REF!,S6)+ROW()/100000,"")</f>
        <v/>
      </c>
      <c r="S6" s="15" t="s">
        <v>22</v>
      </c>
    </row>
    <row r="7" spans="1:19" ht="18" customHeight="1" x14ac:dyDescent="0.25">
      <c r="A7" s="8">
        <v>5</v>
      </c>
      <c r="B7" s="9" t="s">
        <v>23</v>
      </c>
      <c r="C7" s="9" t="s">
        <v>24</v>
      </c>
      <c r="D7" s="9" t="s">
        <v>25</v>
      </c>
      <c r="E7" s="10">
        <v>87109</v>
      </c>
      <c r="F7" s="9" t="s">
        <v>26</v>
      </c>
      <c r="G7" s="11"/>
      <c r="H7">
        <v>5</v>
      </c>
      <c r="I7" t="str">
        <f t="shared" si="3"/>
        <v>7303 Montgomery Blvd. NE</v>
      </c>
      <c r="J7">
        <f t="shared" si="0"/>
        <v>5</v>
      </c>
      <c r="K7">
        <f t="shared" si="1"/>
        <v>1.00007</v>
      </c>
      <c r="L7" s="12" t="s">
        <v>24</v>
      </c>
      <c r="O7">
        <v>5</v>
      </c>
      <c r="P7" t="str">
        <f t="shared" si="4"/>
        <v/>
      </c>
      <c r="Q7" t="str">
        <f t="shared" si="2"/>
        <v/>
      </c>
      <c r="R7" t="str">
        <f>IFERROR(SEARCH(#REF!,S7)+ROW()/100000,"")</f>
        <v/>
      </c>
      <c r="S7" s="13" t="s">
        <v>17</v>
      </c>
    </row>
    <row r="8" spans="1:19" ht="18" customHeight="1" x14ac:dyDescent="0.25">
      <c r="A8" s="8">
        <v>6</v>
      </c>
      <c r="B8" s="9" t="s">
        <v>27</v>
      </c>
      <c r="C8" s="9" t="s">
        <v>28</v>
      </c>
      <c r="D8" s="9" t="s">
        <v>29</v>
      </c>
      <c r="E8" s="10">
        <v>87124</v>
      </c>
      <c r="F8" s="9" t="s">
        <v>30</v>
      </c>
      <c r="G8" s="14"/>
      <c r="H8">
        <v>6</v>
      </c>
      <c r="I8" t="str">
        <f t="shared" si="3"/>
        <v>4515 Arrowhead Ridge Drive SE</v>
      </c>
      <c r="J8">
        <f t="shared" si="0"/>
        <v>6</v>
      </c>
      <c r="K8">
        <f t="shared" si="1"/>
        <v>1.0000800000000001</v>
      </c>
      <c r="L8" s="12" t="s">
        <v>28</v>
      </c>
      <c r="O8">
        <v>6</v>
      </c>
      <c r="P8" t="str">
        <f t="shared" si="4"/>
        <v/>
      </c>
      <c r="Q8" t="str">
        <f t="shared" si="2"/>
        <v/>
      </c>
      <c r="R8" t="str">
        <f>IFERROR(SEARCH(#REF!,S8)+ROW()/100000,"")</f>
        <v/>
      </c>
      <c r="S8" s="15" t="s">
        <v>31</v>
      </c>
    </row>
    <row r="9" spans="1:19" ht="18" customHeight="1" x14ac:dyDescent="0.25">
      <c r="A9" s="8">
        <v>7</v>
      </c>
      <c r="B9" s="9" t="s">
        <v>32</v>
      </c>
      <c r="C9" s="9" t="s">
        <v>33</v>
      </c>
      <c r="D9" s="9" t="s">
        <v>25</v>
      </c>
      <c r="E9" s="10">
        <v>87114</v>
      </c>
      <c r="F9" s="9" t="s">
        <v>34</v>
      </c>
      <c r="G9" s="11"/>
      <c r="H9">
        <v>7</v>
      </c>
      <c r="I9" t="str">
        <f t="shared" si="3"/>
        <v>4701 Irving Blvd. NW</v>
      </c>
      <c r="J9">
        <f t="shared" si="0"/>
        <v>7</v>
      </c>
      <c r="K9">
        <f t="shared" si="1"/>
        <v>1.0000899999999999</v>
      </c>
      <c r="L9" s="12" t="s">
        <v>33</v>
      </c>
      <c r="O9">
        <v>7</v>
      </c>
      <c r="P9" t="str">
        <f t="shared" si="4"/>
        <v/>
      </c>
      <c r="Q9" t="str">
        <f t="shared" si="2"/>
        <v/>
      </c>
      <c r="R9" t="str">
        <f>IFERROR(SEARCH(#REF!,S9)+ROW()/100000,"")</f>
        <v/>
      </c>
      <c r="S9" s="13" t="s">
        <v>31</v>
      </c>
    </row>
    <row r="10" spans="1:19" ht="18" customHeight="1" x14ac:dyDescent="0.25">
      <c r="A10" s="8">
        <v>8</v>
      </c>
      <c r="B10" s="9" t="s">
        <v>35</v>
      </c>
      <c r="C10" s="9" t="s">
        <v>36</v>
      </c>
      <c r="D10" s="9" t="s">
        <v>25</v>
      </c>
      <c r="E10" s="10">
        <v>87107</v>
      </c>
      <c r="F10" s="9" t="s">
        <v>37</v>
      </c>
      <c r="G10" s="14"/>
      <c r="H10">
        <v>8</v>
      </c>
      <c r="I10" t="str">
        <f t="shared" si="3"/>
        <v>4201 Bryn Mawr Dr. NE</v>
      </c>
      <c r="J10">
        <f t="shared" si="0"/>
        <v>8</v>
      </c>
      <c r="K10">
        <f t="shared" si="1"/>
        <v>1.0001</v>
      </c>
      <c r="L10" s="12" t="s">
        <v>36</v>
      </c>
      <c r="O10">
        <v>8</v>
      </c>
      <c r="P10" t="str">
        <f t="shared" si="4"/>
        <v/>
      </c>
      <c r="Q10" t="str">
        <f t="shared" si="2"/>
        <v/>
      </c>
      <c r="R10" t="str">
        <f>IFERROR(SEARCH(#REF!,S10)+ROW()/100000,"")</f>
        <v/>
      </c>
      <c r="S10" s="15" t="s">
        <v>26</v>
      </c>
    </row>
    <row r="11" spans="1:19" ht="18" customHeight="1" x14ac:dyDescent="0.25">
      <c r="A11" s="8">
        <v>9</v>
      </c>
      <c r="B11" s="9" t="s">
        <v>38</v>
      </c>
      <c r="C11" s="9" t="s">
        <v>39</v>
      </c>
      <c r="D11" s="9" t="s">
        <v>40</v>
      </c>
      <c r="E11" s="10">
        <v>88210</v>
      </c>
      <c r="F11" s="9" t="s">
        <v>41</v>
      </c>
      <c r="G11" s="11"/>
      <c r="H11">
        <v>9</v>
      </c>
      <c r="I11" t="str">
        <f t="shared" si="3"/>
        <v>1601 W. Centre St.</v>
      </c>
      <c r="J11">
        <f t="shared" si="0"/>
        <v>9</v>
      </c>
      <c r="K11">
        <f t="shared" si="1"/>
        <v>1.0001100000000001</v>
      </c>
      <c r="L11" s="12" t="s">
        <v>39</v>
      </c>
      <c r="O11">
        <v>9</v>
      </c>
      <c r="P11" t="str">
        <f t="shared" si="4"/>
        <v/>
      </c>
      <c r="Q11" t="str">
        <f t="shared" si="2"/>
        <v/>
      </c>
      <c r="R11" t="str">
        <f>IFERROR(SEARCH(#REF!,S11)+ROW()/100000,"")</f>
        <v/>
      </c>
      <c r="S11" s="13" t="s">
        <v>30</v>
      </c>
    </row>
    <row r="12" spans="1:19" ht="18" customHeight="1" x14ac:dyDescent="0.25">
      <c r="A12" s="8">
        <v>10</v>
      </c>
      <c r="B12" s="9" t="s">
        <v>42</v>
      </c>
      <c r="C12" s="9" t="s">
        <v>43</v>
      </c>
      <c r="D12" s="9" t="s">
        <v>25</v>
      </c>
      <c r="E12" s="10">
        <v>87108</v>
      </c>
      <c r="F12" s="9" t="s">
        <v>44</v>
      </c>
      <c r="G12" s="14"/>
      <c r="H12">
        <v>10</v>
      </c>
      <c r="I12" t="str">
        <f t="shared" si="3"/>
        <v>820 Louisiana Blvd. SE</v>
      </c>
      <c r="J12">
        <f t="shared" si="0"/>
        <v>10</v>
      </c>
      <c r="K12">
        <f t="shared" si="1"/>
        <v>1.0001199999999999</v>
      </c>
      <c r="L12" s="12" t="s">
        <v>43</v>
      </c>
      <c r="O12">
        <v>10</v>
      </c>
      <c r="P12" t="str">
        <f t="shared" si="4"/>
        <v/>
      </c>
      <c r="Q12" t="str">
        <f t="shared" si="2"/>
        <v/>
      </c>
      <c r="R12" t="str">
        <f>IFERROR(SEARCH(#REF!,S12)+ROW()/100000,"")</f>
        <v/>
      </c>
      <c r="S12" s="15" t="s">
        <v>34</v>
      </c>
    </row>
    <row r="13" spans="1:19" ht="18" customHeight="1" x14ac:dyDescent="0.25">
      <c r="A13" s="8">
        <v>11</v>
      </c>
      <c r="B13" s="9" t="s">
        <v>45</v>
      </c>
      <c r="C13" s="9" t="s">
        <v>46</v>
      </c>
      <c r="D13" s="9" t="s">
        <v>47</v>
      </c>
      <c r="E13" s="10">
        <v>88240</v>
      </c>
      <c r="F13" s="9" t="s">
        <v>48</v>
      </c>
      <c r="G13" s="11"/>
      <c r="H13">
        <v>11</v>
      </c>
      <c r="I13" t="str">
        <f t="shared" si="3"/>
        <v>1200 E. Broadway</v>
      </c>
      <c r="J13">
        <f t="shared" si="0"/>
        <v>11</v>
      </c>
      <c r="K13">
        <f t="shared" si="1"/>
        <v>1.00013</v>
      </c>
      <c r="L13" s="12" t="s">
        <v>46</v>
      </c>
      <c r="O13">
        <v>11</v>
      </c>
      <c r="P13" t="str">
        <f t="shared" si="4"/>
        <v/>
      </c>
      <c r="Q13" t="str">
        <f t="shared" si="2"/>
        <v/>
      </c>
      <c r="R13" t="str">
        <f>IFERROR(SEARCH(#REF!,S13)+ROW()/100000,"")</f>
        <v/>
      </c>
      <c r="S13" s="13" t="s">
        <v>41</v>
      </c>
    </row>
    <row r="14" spans="1:19" ht="18" customHeight="1" x14ac:dyDescent="0.25">
      <c r="A14" s="8">
        <v>12</v>
      </c>
      <c r="B14" s="9" t="s">
        <v>49</v>
      </c>
      <c r="C14" s="9" t="s">
        <v>50</v>
      </c>
      <c r="D14" s="9" t="s">
        <v>51</v>
      </c>
      <c r="E14" s="10">
        <v>88310</v>
      </c>
      <c r="F14" s="9" t="s">
        <v>52</v>
      </c>
      <c r="G14" s="14"/>
      <c r="H14">
        <v>12</v>
      </c>
      <c r="I14" t="str">
        <f t="shared" si="3"/>
        <v>2400 E. First St.</v>
      </c>
      <c r="J14">
        <f t="shared" si="0"/>
        <v>12</v>
      </c>
      <c r="K14">
        <f t="shared" si="1"/>
        <v>1.00014</v>
      </c>
      <c r="L14" s="12" t="s">
        <v>50</v>
      </c>
      <c r="O14">
        <v>12</v>
      </c>
      <c r="P14" t="str">
        <f t="shared" si="4"/>
        <v/>
      </c>
      <c r="Q14" t="str">
        <f t="shared" si="2"/>
        <v/>
      </c>
      <c r="R14" t="str">
        <f>IFERROR(SEARCH(#REF!,S14)+ROW()/100000,"")</f>
        <v/>
      </c>
      <c r="S14" s="15" t="s">
        <v>44</v>
      </c>
    </row>
    <row r="15" spans="1:19" ht="18" customHeight="1" x14ac:dyDescent="0.25">
      <c r="A15" s="8">
        <v>13</v>
      </c>
      <c r="B15" s="9" t="s">
        <v>53</v>
      </c>
      <c r="C15" s="9" t="s">
        <v>54</v>
      </c>
      <c r="D15" s="9" t="s">
        <v>25</v>
      </c>
      <c r="E15" s="10">
        <v>87109</v>
      </c>
      <c r="F15" s="9" t="s">
        <v>55</v>
      </c>
      <c r="G15" s="11"/>
      <c r="H15">
        <v>13</v>
      </c>
      <c r="I15" t="str">
        <f t="shared" si="3"/>
        <v>4321 Montgomery Blvd. NE</v>
      </c>
      <c r="J15">
        <f t="shared" si="0"/>
        <v>13</v>
      </c>
      <c r="K15">
        <f t="shared" si="1"/>
        <v>1.0001500000000001</v>
      </c>
      <c r="L15" s="12" t="s">
        <v>54</v>
      </c>
      <c r="O15">
        <v>13</v>
      </c>
      <c r="P15" t="str">
        <f t="shared" si="4"/>
        <v/>
      </c>
      <c r="Q15" t="str">
        <f t="shared" si="2"/>
        <v/>
      </c>
      <c r="R15" t="str">
        <f>IFERROR(SEARCH(#REF!,S15)+ROW()/100000,"")</f>
        <v/>
      </c>
      <c r="S15" s="13" t="s">
        <v>48</v>
      </c>
    </row>
    <row r="16" spans="1:19" ht="18" customHeight="1" x14ac:dyDescent="0.25">
      <c r="A16" s="8">
        <v>14</v>
      </c>
      <c r="B16" s="9" t="s">
        <v>56</v>
      </c>
      <c r="C16" s="9" t="s">
        <v>57</v>
      </c>
      <c r="D16" s="9" t="s">
        <v>58</v>
      </c>
      <c r="E16" s="10">
        <v>87002</v>
      </c>
      <c r="F16" s="9" t="s">
        <v>59</v>
      </c>
      <c r="G16" s="14"/>
      <c r="H16">
        <v>14</v>
      </c>
      <c r="I16" t="str">
        <f t="shared" si="3"/>
        <v>1200 Court St.</v>
      </c>
      <c r="J16">
        <f t="shared" si="0"/>
        <v>14</v>
      </c>
      <c r="K16">
        <f t="shared" si="1"/>
        <v>1.0001599999999999</v>
      </c>
      <c r="L16" s="12" t="s">
        <v>57</v>
      </c>
      <c r="O16">
        <v>14</v>
      </c>
      <c r="P16" t="str">
        <f t="shared" si="4"/>
        <v/>
      </c>
      <c r="Q16" t="str">
        <f t="shared" si="2"/>
        <v/>
      </c>
      <c r="R16" t="str">
        <f>IFERROR(SEARCH(#REF!,S16)+ROW()/100000,"")</f>
        <v/>
      </c>
      <c r="S16" s="15" t="s">
        <v>52</v>
      </c>
    </row>
    <row r="17" spans="1:19" ht="18" customHeight="1" x14ac:dyDescent="0.25">
      <c r="A17" s="8">
        <v>15</v>
      </c>
      <c r="B17" s="9" t="s">
        <v>60</v>
      </c>
      <c r="C17" s="9" t="s">
        <v>61</v>
      </c>
      <c r="D17" s="9" t="s">
        <v>62</v>
      </c>
      <c r="E17" s="10">
        <v>87571</v>
      </c>
      <c r="F17" s="9" t="s">
        <v>63</v>
      </c>
      <c r="G17" s="11"/>
      <c r="H17">
        <v>15</v>
      </c>
      <c r="I17" t="str">
        <f t="shared" si="3"/>
        <v>110 Otoño Road</v>
      </c>
      <c r="J17">
        <f t="shared" si="0"/>
        <v>15</v>
      </c>
      <c r="K17">
        <f t="shared" si="1"/>
        <v>1.00017</v>
      </c>
      <c r="L17" s="12" t="s">
        <v>61</v>
      </c>
      <c r="O17">
        <v>15</v>
      </c>
      <c r="P17" t="str">
        <f t="shared" si="4"/>
        <v/>
      </c>
      <c r="Q17" t="str">
        <f t="shared" si="2"/>
        <v/>
      </c>
      <c r="R17" t="str">
        <f>IFERROR(SEARCH(#REF!,S17)+ROW()/100000,"")</f>
        <v/>
      </c>
      <c r="S17" s="13" t="s">
        <v>55</v>
      </c>
    </row>
    <row r="18" spans="1:19" ht="18" customHeight="1" x14ac:dyDescent="0.25">
      <c r="A18" s="8">
        <v>16</v>
      </c>
      <c r="B18" s="9" t="s">
        <v>64</v>
      </c>
      <c r="C18" s="9" t="s">
        <v>65</v>
      </c>
      <c r="D18" s="9" t="s">
        <v>20</v>
      </c>
      <c r="E18" s="10">
        <v>88101</v>
      </c>
      <c r="F18" s="9" t="s">
        <v>66</v>
      </c>
      <c r="G18" s="14"/>
      <c r="H18">
        <v>16</v>
      </c>
      <c r="I18" t="str">
        <f t="shared" si="3"/>
        <v>3400 Gidding</v>
      </c>
      <c r="J18">
        <f t="shared" si="0"/>
        <v>16</v>
      </c>
      <c r="K18">
        <f t="shared" si="1"/>
        <v>1.0001800000000001</v>
      </c>
      <c r="L18" s="12" t="s">
        <v>65</v>
      </c>
      <c r="O18">
        <v>16</v>
      </c>
      <c r="P18" t="str">
        <f t="shared" si="4"/>
        <v/>
      </c>
      <c r="Q18" t="str">
        <f t="shared" si="2"/>
        <v/>
      </c>
      <c r="R18" t="str">
        <f>IFERROR(SEARCH(#REF!,S18)+ROW()/100000,"")</f>
        <v/>
      </c>
      <c r="S18" s="15" t="s">
        <v>67</v>
      </c>
    </row>
    <row r="19" spans="1:19" ht="18" customHeight="1" x14ac:dyDescent="0.25">
      <c r="A19" s="8">
        <v>17</v>
      </c>
      <c r="B19" s="9" t="s">
        <v>68</v>
      </c>
      <c r="C19" s="9" t="s">
        <v>69</v>
      </c>
      <c r="D19" s="9" t="s">
        <v>25</v>
      </c>
      <c r="E19" s="10">
        <v>87102</v>
      </c>
      <c r="F19" s="9" t="s">
        <v>70</v>
      </c>
      <c r="G19" s="11"/>
      <c r="H19">
        <v>17</v>
      </c>
      <c r="I19" t="str">
        <f t="shared" ref="I19:I82" si="5">IFERROR(VLOOKUP(H19,J19:L294,3,FALSE),"")</f>
        <v>414 Broadway Blvd. SE</v>
      </c>
      <c r="J19">
        <f t="shared" si="0"/>
        <v>17</v>
      </c>
      <c r="K19">
        <f t="shared" si="1"/>
        <v>1.0001899999999999</v>
      </c>
      <c r="L19" s="12" t="s">
        <v>69</v>
      </c>
      <c r="O19">
        <v>19</v>
      </c>
      <c r="P19" t="str">
        <f t="shared" ref="P19:P48" si="6">IFERROR(VLOOKUP(O19,Q19:S294,3,FALSE),"")</f>
        <v/>
      </c>
      <c r="Q19" t="str">
        <f t="shared" si="2"/>
        <v/>
      </c>
      <c r="R19" t="str">
        <f>IFERROR(SEARCH(#REF!,S19)+ROW()/100000,"")</f>
        <v/>
      </c>
      <c r="S19" s="13" t="s">
        <v>71</v>
      </c>
    </row>
    <row r="20" spans="1:19" ht="18" customHeight="1" x14ac:dyDescent="0.25">
      <c r="A20" s="8">
        <v>18</v>
      </c>
      <c r="B20" s="9" t="s">
        <v>72</v>
      </c>
      <c r="C20" s="9" t="s">
        <v>73</v>
      </c>
      <c r="D20" s="9" t="s">
        <v>29</v>
      </c>
      <c r="E20" s="10">
        <v>87124</v>
      </c>
      <c r="F20" s="9" t="s">
        <v>74</v>
      </c>
      <c r="G20" s="14"/>
      <c r="H20">
        <v>18</v>
      </c>
      <c r="I20" t="str">
        <f t="shared" si="5"/>
        <v>1355 Meadowlark Lane SE</v>
      </c>
      <c r="J20">
        <f t="shared" si="0"/>
        <v>18</v>
      </c>
      <c r="K20">
        <f t="shared" si="1"/>
        <v>1.0002</v>
      </c>
      <c r="L20" s="12" t="s">
        <v>73</v>
      </c>
      <c r="O20">
        <v>20</v>
      </c>
      <c r="P20" t="str">
        <f t="shared" si="6"/>
        <v/>
      </c>
      <c r="Q20" t="str">
        <f t="shared" si="2"/>
        <v/>
      </c>
      <c r="R20" t="str">
        <f>IFERROR(SEARCH(#REF!,S20)+ROW()/100000,"")</f>
        <v/>
      </c>
      <c r="S20" s="15" t="s">
        <v>71</v>
      </c>
    </row>
    <row r="21" spans="1:19" ht="18" customHeight="1" x14ac:dyDescent="0.25">
      <c r="A21" s="8">
        <v>19</v>
      </c>
      <c r="B21" s="9" t="s">
        <v>75</v>
      </c>
      <c r="C21" s="9" t="s">
        <v>76</v>
      </c>
      <c r="D21" s="9" t="s">
        <v>16</v>
      </c>
      <c r="E21" s="10">
        <v>87501</v>
      </c>
      <c r="F21" s="9" t="s">
        <v>77</v>
      </c>
      <c r="G21" s="11"/>
      <c r="H21">
        <v>19</v>
      </c>
      <c r="I21" t="str">
        <f t="shared" si="5"/>
        <v>104 Camino del Campo #58</v>
      </c>
      <c r="J21">
        <f t="shared" si="0"/>
        <v>19</v>
      </c>
      <c r="K21">
        <f t="shared" si="1"/>
        <v>1.00021</v>
      </c>
      <c r="L21" s="12" t="s">
        <v>76</v>
      </c>
      <c r="O21">
        <v>21</v>
      </c>
      <c r="P21" t="str">
        <f t="shared" si="6"/>
        <v/>
      </c>
      <c r="Q21" t="str">
        <f t="shared" si="2"/>
        <v/>
      </c>
      <c r="R21" t="str">
        <f>IFERROR(SEARCH(#REF!,S21)+ROW()/100000,"")</f>
        <v/>
      </c>
      <c r="S21" s="13" t="s">
        <v>63</v>
      </c>
    </row>
    <row r="22" spans="1:19" ht="18" customHeight="1" x14ac:dyDescent="0.25">
      <c r="A22" s="8">
        <v>20</v>
      </c>
      <c r="B22" s="9" t="s">
        <v>78</v>
      </c>
      <c r="C22" s="9" t="s">
        <v>79</v>
      </c>
      <c r="D22" s="9" t="s">
        <v>25</v>
      </c>
      <c r="E22" s="10">
        <v>87105</v>
      </c>
      <c r="F22" s="9" t="s">
        <v>80</v>
      </c>
      <c r="G22" s="14"/>
      <c r="H22">
        <v>20</v>
      </c>
      <c r="I22" t="str">
        <f t="shared" si="5"/>
        <v>820 Candelaria NW</v>
      </c>
      <c r="J22">
        <f t="shared" si="0"/>
        <v>20</v>
      </c>
      <c r="K22">
        <f t="shared" si="1"/>
        <v>1.0002200000000001</v>
      </c>
      <c r="L22" s="12" t="s">
        <v>79</v>
      </c>
      <c r="O22">
        <v>22</v>
      </c>
      <c r="P22" t="str">
        <f t="shared" si="6"/>
        <v/>
      </c>
      <c r="Q22" t="str">
        <f t="shared" si="2"/>
        <v/>
      </c>
      <c r="R22" t="str">
        <f>IFERROR(SEARCH(#REF!,S22)+ROW()/100000,"")</f>
        <v/>
      </c>
      <c r="S22" s="15" t="s">
        <v>66</v>
      </c>
    </row>
    <row r="23" spans="1:19" ht="18" customHeight="1" x14ac:dyDescent="0.25">
      <c r="A23" s="8">
        <v>21</v>
      </c>
      <c r="B23" s="9" t="s">
        <v>81</v>
      </c>
      <c r="C23" s="9" t="s">
        <v>82</v>
      </c>
      <c r="D23" s="9" t="s">
        <v>25</v>
      </c>
      <c r="E23" s="10">
        <v>87109</v>
      </c>
      <c r="F23" s="9" t="s">
        <v>83</v>
      </c>
      <c r="G23" s="11"/>
      <c r="H23">
        <v>21</v>
      </c>
      <c r="I23" t="str">
        <f t="shared" si="5"/>
        <v>7501 Montgomery Blvd. NE</v>
      </c>
      <c r="J23">
        <f t="shared" si="0"/>
        <v>21</v>
      </c>
      <c r="K23">
        <f t="shared" si="1"/>
        <v>1.00023</v>
      </c>
      <c r="L23" s="12" t="s">
        <v>82</v>
      </c>
      <c r="O23">
        <v>23</v>
      </c>
      <c r="P23" t="str">
        <f t="shared" si="6"/>
        <v/>
      </c>
      <c r="Q23" t="str">
        <f t="shared" si="2"/>
        <v/>
      </c>
      <c r="R23" t="str">
        <f>IFERROR(SEARCH(#REF!,S23)+ROW()/100000,"")</f>
        <v/>
      </c>
      <c r="S23" s="13" t="s">
        <v>84</v>
      </c>
    </row>
    <row r="24" spans="1:19" ht="18" customHeight="1" x14ac:dyDescent="0.25">
      <c r="A24" s="8">
        <v>22</v>
      </c>
      <c r="B24" s="9" t="s">
        <v>85</v>
      </c>
      <c r="C24" s="9" t="s">
        <v>86</v>
      </c>
      <c r="D24" s="9" t="s">
        <v>25</v>
      </c>
      <c r="E24" s="10">
        <v>87120</v>
      </c>
      <c r="F24" s="9" t="s">
        <v>87</v>
      </c>
      <c r="G24" s="14"/>
      <c r="H24">
        <v>22</v>
      </c>
      <c r="I24" t="str">
        <f t="shared" si="5"/>
        <v>1700 Market St. NW</v>
      </c>
      <c r="J24">
        <f t="shared" si="0"/>
        <v>22</v>
      </c>
      <c r="K24">
        <f t="shared" si="1"/>
        <v>1.00024</v>
      </c>
      <c r="L24" s="12" t="s">
        <v>86</v>
      </c>
      <c r="O24">
        <v>24</v>
      </c>
      <c r="P24" t="str">
        <f t="shared" si="6"/>
        <v/>
      </c>
      <c r="Q24" t="str">
        <f t="shared" si="2"/>
        <v/>
      </c>
      <c r="R24" t="str">
        <f>IFERROR(SEARCH(#REF!,S24)+ROW()/100000,"")</f>
        <v/>
      </c>
      <c r="S24" s="15" t="s">
        <v>84</v>
      </c>
    </row>
    <row r="25" spans="1:19" ht="18" customHeight="1" x14ac:dyDescent="0.25">
      <c r="A25" s="8">
        <v>23</v>
      </c>
      <c r="B25" s="9" t="s">
        <v>88</v>
      </c>
      <c r="C25" s="9" t="s">
        <v>89</v>
      </c>
      <c r="D25" s="9" t="s">
        <v>25</v>
      </c>
      <c r="E25" s="10">
        <v>87123</v>
      </c>
      <c r="F25" s="9" t="s">
        <v>90</v>
      </c>
      <c r="G25" s="11"/>
      <c r="H25">
        <v>23</v>
      </c>
      <c r="I25" t="str">
        <f t="shared" si="5"/>
        <v>301 Western Skies Drive SE</v>
      </c>
      <c r="J25">
        <f t="shared" si="0"/>
        <v>23</v>
      </c>
      <c r="K25">
        <f t="shared" si="1"/>
        <v>1.0002500000000001</v>
      </c>
      <c r="L25" s="12" t="s">
        <v>89</v>
      </c>
      <c r="O25">
        <v>25</v>
      </c>
      <c r="P25" t="str">
        <f t="shared" si="6"/>
        <v/>
      </c>
      <c r="Q25" t="str">
        <f t="shared" si="2"/>
        <v/>
      </c>
      <c r="R25" t="str">
        <f>IFERROR(SEARCH(#REF!,S25)+ROW()/100000,"")</f>
        <v/>
      </c>
      <c r="S25" s="13" t="s">
        <v>91</v>
      </c>
    </row>
    <row r="26" spans="1:19" ht="18" customHeight="1" x14ac:dyDescent="0.25">
      <c r="A26" s="8">
        <v>24</v>
      </c>
      <c r="B26" s="9" t="s">
        <v>92</v>
      </c>
      <c r="C26" s="9" t="s">
        <v>93</v>
      </c>
      <c r="D26" s="9" t="s">
        <v>94</v>
      </c>
      <c r="E26" s="10">
        <v>87544</v>
      </c>
      <c r="F26" s="9" t="s">
        <v>95</v>
      </c>
      <c r="G26" s="14"/>
      <c r="H26">
        <v>24</v>
      </c>
      <c r="I26" t="str">
        <f t="shared" si="5"/>
        <v>120 DP Road</v>
      </c>
      <c r="J26">
        <f t="shared" si="0"/>
        <v>24</v>
      </c>
      <c r="K26">
        <f t="shared" si="1"/>
        <v>1.0002599999999999</v>
      </c>
      <c r="L26" s="12" t="s">
        <v>93</v>
      </c>
      <c r="O26">
        <v>26</v>
      </c>
      <c r="P26" t="str">
        <f t="shared" si="6"/>
        <v/>
      </c>
      <c r="Q26" t="str">
        <f t="shared" si="2"/>
        <v/>
      </c>
      <c r="R26" t="str">
        <f>IFERROR(SEARCH(#REF!,S26)+ROW()/100000,"")</f>
        <v/>
      </c>
      <c r="S26" s="15" t="s">
        <v>74</v>
      </c>
    </row>
    <row r="27" spans="1:19" ht="18" customHeight="1" x14ac:dyDescent="0.25">
      <c r="A27" s="8">
        <v>25</v>
      </c>
      <c r="B27" s="9" t="s">
        <v>96</v>
      </c>
      <c r="C27" s="9" t="s">
        <v>97</v>
      </c>
      <c r="D27" s="9" t="s">
        <v>98</v>
      </c>
      <c r="E27" s="10">
        <v>87701</v>
      </c>
      <c r="F27" s="9" t="s">
        <v>99</v>
      </c>
      <c r="G27" s="11"/>
      <c r="H27">
        <v>25</v>
      </c>
      <c r="I27" t="str">
        <f t="shared" si="5"/>
        <v>400 Mountain View Drive</v>
      </c>
      <c r="J27">
        <f t="shared" si="0"/>
        <v>25</v>
      </c>
      <c r="K27">
        <f t="shared" si="1"/>
        <v>1.00027</v>
      </c>
      <c r="L27" s="12" t="s">
        <v>97</v>
      </c>
      <c r="O27">
        <v>27</v>
      </c>
      <c r="P27" t="str">
        <f t="shared" si="6"/>
        <v/>
      </c>
      <c r="Q27" t="str">
        <f t="shared" si="2"/>
        <v/>
      </c>
      <c r="R27" t="str">
        <f>IFERROR(SEARCH(#REF!,S27)+ROW()/100000,"")</f>
        <v/>
      </c>
      <c r="S27" s="13" t="s">
        <v>100</v>
      </c>
    </row>
    <row r="28" spans="1:19" ht="18" customHeight="1" x14ac:dyDescent="0.25">
      <c r="A28" s="8">
        <v>26</v>
      </c>
      <c r="B28" s="16" t="s">
        <v>101</v>
      </c>
      <c r="C28" s="9" t="s">
        <v>102</v>
      </c>
      <c r="D28" s="9" t="s">
        <v>25</v>
      </c>
      <c r="E28" s="10">
        <v>87109</v>
      </c>
      <c r="F28" s="9" t="s">
        <v>103</v>
      </c>
      <c r="G28" s="14"/>
      <c r="H28">
        <v>26</v>
      </c>
      <c r="I28" t="str">
        <f t="shared" si="5"/>
        <v>4528 Carlisle Blvd. NE</v>
      </c>
      <c r="J28">
        <f t="shared" si="0"/>
        <v>26</v>
      </c>
      <c r="K28">
        <f t="shared" si="1"/>
        <v>1.0002800000000001</v>
      </c>
      <c r="L28" s="12" t="s">
        <v>102</v>
      </c>
      <c r="O28">
        <v>28</v>
      </c>
      <c r="P28" t="str">
        <f t="shared" si="6"/>
        <v/>
      </c>
      <c r="Q28" t="str">
        <f t="shared" si="2"/>
        <v/>
      </c>
      <c r="R28" t="str">
        <f>IFERROR(SEARCH(#REF!,S28)+ROW()/100000,"")</f>
        <v/>
      </c>
      <c r="S28" s="15" t="s">
        <v>104</v>
      </c>
    </row>
    <row r="29" spans="1:19" ht="18" customHeight="1" x14ac:dyDescent="0.25">
      <c r="A29" s="8">
        <v>27</v>
      </c>
      <c r="B29" s="16" t="s">
        <v>101</v>
      </c>
      <c r="C29" s="9" t="s">
        <v>105</v>
      </c>
      <c r="D29" s="9" t="s">
        <v>106</v>
      </c>
      <c r="E29" s="10">
        <v>87031</v>
      </c>
      <c r="F29" s="9" t="s">
        <v>107</v>
      </c>
      <c r="G29" s="11"/>
      <c r="H29">
        <v>27</v>
      </c>
      <c r="I29" t="str">
        <f t="shared" si="5"/>
        <v>675 US Highway 314 SW</v>
      </c>
      <c r="J29">
        <f t="shared" si="0"/>
        <v>27</v>
      </c>
      <c r="K29">
        <f t="shared" si="1"/>
        <v>1.0002899999999999</v>
      </c>
      <c r="L29" s="12" t="s">
        <v>105</v>
      </c>
      <c r="O29">
        <v>29</v>
      </c>
      <c r="P29" t="str">
        <f t="shared" si="6"/>
        <v/>
      </c>
      <c r="Q29" t="str">
        <f t="shared" si="2"/>
        <v/>
      </c>
      <c r="R29" t="str">
        <f>IFERROR(SEARCH(#REF!,S29)+ROW()/100000,"")</f>
        <v/>
      </c>
      <c r="S29" s="13" t="s">
        <v>108</v>
      </c>
    </row>
    <row r="30" spans="1:19" ht="18" customHeight="1" x14ac:dyDescent="0.25">
      <c r="A30" s="8">
        <v>28</v>
      </c>
      <c r="B30" s="9" t="s">
        <v>109</v>
      </c>
      <c r="C30" s="9" t="s">
        <v>105</v>
      </c>
      <c r="D30" s="9" t="s">
        <v>106</v>
      </c>
      <c r="E30" s="10">
        <v>87031</v>
      </c>
      <c r="F30" s="9" t="s">
        <v>107</v>
      </c>
      <c r="G30" s="14"/>
      <c r="H30">
        <v>28</v>
      </c>
      <c r="I30" t="str">
        <f t="shared" si="5"/>
        <v>675 US Highway 314 SW</v>
      </c>
      <c r="J30">
        <f t="shared" si="0"/>
        <v>28</v>
      </c>
      <c r="K30">
        <f t="shared" si="1"/>
        <v>1.0003</v>
      </c>
      <c r="L30" s="12" t="s">
        <v>105</v>
      </c>
      <c r="O30">
        <v>30</v>
      </c>
      <c r="P30" t="str">
        <f t="shared" si="6"/>
        <v/>
      </c>
      <c r="Q30" t="str">
        <f t="shared" si="2"/>
        <v/>
      </c>
      <c r="R30" t="str">
        <f>IFERROR(SEARCH(#REF!,S30)+ROW()/100000,"")</f>
        <v/>
      </c>
      <c r="S30" s="15" t="s">
        <v>77</v>
      </c>
    </row>
    <row r="31" spans="1:19" ht="18" customHeight="1" x14ac:dyDescent="0.25">
      <c r="A31" s="8">
        <v>29</v>
      </c>
      <c r="B31" s="9" t="s">
        <v>110</v>
      </c>
      <c r="C31" s="9" t="s">
        <v>111</v>
      </c>
      <c r="D31" s="9" t="s">
        <v>112</v>
      </c>
      <c r="E31" s="10">
        <v>87901</v>
      </c>
      <c r="F31" s="9" t="s">
        <v>113</v>
      </c>
      <c r="G31" s="11"/>
      <c r="H31">
        <v>29</v>
      </c>
      <c r="I31" t="str">
        <f t="shared" si="5"/>
        <v>165 N. Silver</v>
      </c>
      <c r="J31">
        <f t="shared" si="0"/>
        <v>29</v>
      </c>
      <c r="K31">
        <f t="shared" si="1"/>
        <v>1.00031</v>
      </c>
      <c r="L31" s="12" t="s">
        <v>111</v>
      </c>
      <c r="O31">
        <v>31</v>
      </c>
      <c r="P31" t="str">
        <f t="shared" si="6"/>
        <v/>
      </c>
      <c r="Q31" t="str">
        <f t="shared" si="2"/>
        <v/>
      </c>
      <c r="R31" t="str">
        <f>IFERROR(SEARCH(#REF!,S31)+ROW()/100000,"")</f>
        <v/>
      </c>
      <c r="S31" s="13" t="s">
        <v>80</v>
      </c>
    </row>
    <row r="32" spans="1:19" ht="18" customHeight="1" x14ac:dyDescent="0.25">
      <c r="A32" s="8">
        <v>30</v>
      </c>
      <c r="B32" s="9" t="s">
        <v>114</v>
      </c>
      <c r="C32" s="9" t="s">
        <v>115</v>
      </c>
      <c r="D32" s="9" t="s">
        <v>25</v>
      </c>
      <c r="E32" s="10">
        <v>87108</v>
      </c>
      <c r="F32" s="9" t="s">
        <v>116</v>
      </c>
      <c r="G32" s="14"/>
      <c r="H32">
        <v>30</v>
      </c>
      <c r="I32" t="str">
        <f t="shared" si="5"/>
        <v>443 Espanola St. SE</v>
      </c>
      <c r="J32">
        <f t="shared" si="0"/>
        <v>30</v>
      </c>
      <c r="K32">
        <f t="shared" si="1"/>
        <v>1.0003200000000001</v>
      </c>
      <c r="L32" s="12" t="s">
        <v>115</v>
      </c>
      <c r="O32">
        <v>32</v>
      </c>
      <c r="P32" t="str">
        <f t="shared" si="6"/>
        <v/>
      </c>
      <c r="Q32" t="str">
        <f t="shared" si="2"/>
        <v/>
      </c>
      <c r="R32" t="str">
        <f>IFERROR(SEARCH(#REF!,S32)+ROW()/100000,"")</f>
        <v/>
      </c>
      <c r="S32" s="15" t="s">
        <v>83</v>
      </c>
    </row>
    <row r="33" spans="1:19" ht="18" customHeight="1" x14ac:dyDescent="0.25">
      <c r="A33" s="8">
        <v>31</v>
      </c>
      <c r="B33" s="9" t="s">
        <v>117</v>
      </c>
      <c r="C33" s="9" t="s">
        <v>118</v>
      </c>
      <c r="D33" s="9" t="s">
        <v>119</v>
      </c>
      <c r="E33" s="10">
        <v>88061</v>
      </c>
      <c r="F33" s="9" t="s">
        <v>120</v>
      </c>
      <c r="G33" s="11"/>
      <c r="H33">
        <v>31</v>
      </c>
      <c r="I33" t="str">
        <f t="shared" si="5"/>
        <v>100 E. 17 St.</v>
      </c>
      <c r="J33">
        <f t="shared" si="0"/>
        <v>31</v>
      </c>
      <c r="K33">
        <f t="shared" si="1"/>
        <v>1.0003299999999999</v>
      </c>
      <c r="L33" s="12" t="s">
        <v>118</v>
      </c>
      <c r="O33">
        <v>33</v>
      </c>
      <c r="P33" t="str">
        <f t="shared" si="6"/>
        <v/>
      </c>
      <c r="Q33" t="str">
        <f t="shared" si="2"/>
        <v/>
      </c>
      <c r="R33" t="str">
        <f>IFERROR(SEARCH(#REF!,S33)+ROW()/100000,"")</f>
        <v/>
      </c>
      <c r="S33" s="13" t="s">
        <v>87</v>
      </c>
    </row>
    <row r="34" spans="1:19" ht="18" customHeight="1" x14ac:dyDescent="0.25">
      <c r="A34" s="8">
        <v>32</v>
      </c>
      <c r="B34" s="9" t="s">
        <v>121</v>
      </c>
      <c r="C34" s="9" t="s">
        <v>122</v>
      </c>
      <c r="D34" s="9" t="s">
        <v>16</v>
      </c>
      <c r="E34" s="10">
        <v>87507</v>
      </c>
      <c r="F34" s="9" t="s">
        <v>123</v>
      </c>
      <c r="G34" s="14"/>
      <c r="H34">
        <v>32</v>
      </c>
      <c r="I34" t="str">
        <f t="shared" si="5"/>
        <v>2323 Casa Rufina Road</v>
      </c>
      <c r="J34">
        <f t="shared" si="0"/>
        <v>32</v>
      </c>
      <c r="K34">
        <f t="shared" si="1"/>
        <v>1.00034</v>
      </c>
      <c r="L34" s="12" t="s">
        <v>122</v>
      </c>
      <c r="O34">
        <v>34</v>
      </c>
      <c r="P34" t="str">
        <f t="shared" si="6"/>
        <v/>
      </c>
      <c r="Q34" t="str">
        <f t="shared" si="2"/>
        <v/>
      </c>
      <c r="R34" t="str">
        <f>IFERROR(SEARCH(#REF!,S34)+ROW()/100000,"")</f>
        <v/>
      </c>
      <c r="S34" s="15" t="s">
        <v>90</v>
      </c>
    </row>
    <row r="35" spans="1:19" ht="18" customHeight="1" x14ac:dyDescent="0.25">
      <c r="A35" s="8">
        <v>33</v>
      </c>
      <c r="B35" s="9" t="s">
        <v>124</v>
      </c>
      <c r="C35" s="9" t="s">
        <v>125</v>
      </c>
      <c r="D35" s="9" t="s">
        <v>16</v>
      </c>
      <c r="E35" s="10">
        <v>87507</v>
      </c>
      <c r="F35" s="9" t="s">
        <v>126</v>
      </c>
      <c r="G35" s="11"/>
      <c r="H35">
        <v>33</v>
      </c>
      <c r="I35" t="str">
        <f t="shared" si="5"/>
        <v>3330 Calle Po Ae Pi</v>
      </c>
      <c r="J35">
        <f t="shared" si="0"/>
        <v>33</v>
      </c>
      <c r="K35">
        <f t="shared" si="1"/>
        <v>1.0003500000000001</v>
      </c>
      <c r="L35" s="12" t="s">
        <v>125</v>
      </c>
      <c r="O35">
        <v>35</v>
      </c>
      <c r="P35" t="str">
        <f t="shared" si="6"/>
        <v/>
      </c>
      <c r="Q35" t="str">
        <f t="shared" si="2"/>
        <v/>
      </c>
      <c r="R35" t="str">
        <f>IFERROR(SEARCH(#REF!,S35)+ROW()/100000,"")</f>
        <v/>
      </c>
      <c r="S35" s="13" t="s">
        <v>127</v>
      </c>
    </row>
    <row r="36" spans="1:19" ht="18" customHeight="1" x14ac:dyDescent="0.25">
      <c r="A36" s="8">
        <v>34</v>
      </c>
      <c r="B36" s="9" t="s">
        <v>128</v>
      </c>
      <c r="C36" s="9" t="s">
        <v>129</v>
      </c>
      <c r="D36" s="9" t="s">
        <v>130</v>
      </c>
      <c r="E36" s="10">
        <v>87301</v>
      </c>
      <c r="F36" s="9" t="s">
        <v>131</v>
      </c>
      <c r="G36" s="14"/>
      <c r="H36">
        <v>34</v>
      </c>
      <c r="I36" t="str">
        <f t="shared" si="5"/>
        <v>350 S. Basilio Dr.</v>
      </c>
      <c r="J36">
        <f t="shared" si="0"/>
        <v>34</v>
      </c>
      <c r="K36">
        <f t="shared" si="1"/>
        <v>1.0003599999999999</v>
      </c>
      <c r="L36" s="12" t="s">
        <v>129</v>
      </c>
      <c r="O36">
        <v>36</v>
      </c>
      <c r="P36" t="str">
        <f t="shared" si="6"/>
        <v/>
      </c>
      <c r="Q36" t="str">
        <f t="shared" si="2"/>
        <v/>
      </c>
      <c r="R36" t="str">
        <f>IFERROR(SEARCH(#REF!,S36)+ROW()/100000,"")</f>
        <v/>
      </c>
      <c r="S36" s="15" t="s">
        <v>99</v>
      </c>
    </row>
    <row r="37" spans="1:19" ht="18" customHeight="1" x14ac:dyDescent="0.25">
      <c r="A37" s="8">
        <v>35</v>
      </c>
      <c r="B37" s="9" t="s">
        <v>132</v>
      </c>
      <c r="C37" s="9" t="s">
        <v>133</v>
      </c>
      <c r="D37" s="9" t="s">
        <v>25</v>
      </c>
      <c r="E37" s="10">
        <v>87102</v>
      </c>
      <c r="F37" s="9" t="s">
        <v>134</v>
      </c>
      <c r="G37" s="11"/>
      <c r="H37">
        <v>35</v>
      </c>
      <c r="I37" t="str">
        <f t="shared" si="5"/>
        <v>215 Lead Ave. SW</v>
      </c>
      <c r="J37">
        <f t="shared" si="0"/>
        <v>35</v>
      </c>
      <c r="K37">
        <f t="shared" si="1"/>
        <v>1.00037</v>
      </c>
      <c r="L37" s="12" t="s">
        <v>133</v>
      </c>
      <c r="O37">
        <v>37</v>
      </c>
      <c r="P37" t="str">
        <f t="shared" si="6"/>
        <v/>
      </c>
      <c r="Q37" t="str">
        <f t="shared" si="2"/>
        <v/>
      </c>
      <c r="R37" t="str">
        <f>IFERROR(SEARCH(#REF!,S37)+ROW()/100000,"")</f>
        <v/>
      </c>
      <c r="S37" s="13" t="s">
        <v>107</v>
      </c>
    </row>
    <row r="38" spans="1:19" ht="18" customHeight="1" x14ac:dyDescent="0.25">
      <c r="A38" s="8">
        <v>36</v>
      </c>
      <c r="B38" s="9" t="s">
        <v>135</v>
      </c>
      <c r="C38" s="9" t="s">
        <v>136</v>
      </c>
      <c r="D38" s="9" t="s">
        <v>130</v>
      </c>
      <c r="E38" s="10">
        <v>87301</v>
      </c>
      <c r="F38" s="9" t="s">
        <v>137</v>
      </c>
      <c r="G38" s="14"/>
      <c r="H38">
        <v>36</v>
      </c>
      <c r="I38" t="str">
        <f t="shared" si="5"/>
        <v>1710 Elm Circle</v>
      </c>
      <c r="J38">
        <f t="shared" si="0"/>
        <v>36</v>
      </c>
      <c r="K38">
        <f t="shared" si="1"/>
        <v>1.00038</v>
      </c>
      <c r="L38" s="12" t="s">
        <v>136</v>
      </c>
      <c r="O38">
        <v>38</v>
      </c>
      <c r="P38" t="str">
        <f t="shared" si="6"/>
        <v/>
      </c>
      <c r="Q38" t="str">
        <f t="shared" si="2"/>
        <v/>
      </c>
      <c r="R38" t="str">
        <f>IFERROR(SEARCH(#REF!,S38)+ROW()/100000,"")</f>
        <v/>
      </c>
      <c r="S38" s="15" t="s">
        <v>103</v>
      </c>
    </row>
    <row r="39" spans="1:19" ht="18" customHeight="1" x14ac:dyDescent="0.25">
      <c r="A39" s="8">
        <v>37</v>
      </c>
      <c r="B39" s="9" t="s">
        <v>138</v>
      </c>
      <c r="C39" s="9" t="s">
        <v>139</v>
      </c>
      <c r="D39" s="9" t="s">
        <v>140</v>
      </c>
      <c r="E39" s="10">
        <v>88026</v>
      </c>
      <c r="F39" s="9" t="s">
        <v>141</v>
      </c>
      <c r="G39" s="11"/>
      <c r="H39">
        <v>37</v>
      </c>
      <c r="I39" t="str">
        <f t="shared" si="5"/>
        <v>500 S. Prescott St.</v>
      </c>
      <c r="J39">
        <f t="shared" si="0"/>
        <v>37</v>
      </c>
      <c r="K39">
        <f t="shared" si="1"/>
        <v>1.0003899999999999</v>
      </c>
      <c r="L39" s="12" t="s">
        <v>139</v>
      </c>
      <c r="O39">
        <v>39</v>
      </c>
      <c r="P39" t="str">
        <f t="shared" si="6"/>
        <v/>
      </c>
      <c r="Q39" t="str">
        <f t="shared" si="2"/>
        <v/>
      </c>
      <c r="R39" t="str">
        <f>IFERROR(SEARCH(#REF!,S39)+ROW()/100000,"")</f>
        <v/>
      </c>
      <c r="S39" s="13" t="s">
        <v>142</v>
      </c>
    </row>
    <row r="40" spans="1:19" ht="18" customHeight="1" x14ac:dyDescent="0.25">
      <c r="A40" s="8">
        <v>38</v>
      </c>
      <c r="B40" s="9" t="s">
        <v>143</v>
      </c>
      <c r="C40" s="9" t="s">
        <v>144</v>
      </c>
      <c r="D40" s="9" t="s">
        <v>145</v>
      </c>
      <c r="E40" s="10">
        <v>87420</v>
      </c>
      <c r="F40" s="9" t="s">
        <v>146</v>
      </c>
      <c r="G40" s="14"/>
      <c r="H40">
        <v>38</v>
      </c>
      <c r="I40" t="str">
        <f t="shared" si="5"/>
        <v>NW Division, W. of mile Marker 94 on Hwy 491</v>
      </c>
      <c r="J40">
        <f t="shared" si="0"/>
        <v>38</v>
      </c>
      <c r="K40">
        <f t="shared" si="1"/>
        <v>1.0004</v>
      </c>
      <c r="L40" s="12" t="s">
        <v>144</v>
      </c>
      <c r="O40">
        <v>40</v>
      </c>
      <c r="P40" t="str">
        <f t="shared" si="6"/>
        <v/>
      </c>
      <c r="Q40" t="str">
        <f t="shared" si="2"/>
        <v/>
      </c>
      <c r="R40" t="str">
        <f>IFERROR(SEARCH(#REF!,S40)+ROW()/100000,"")</f>
        <v/>
      </c>
      <c r="S40" s="15" t="s">
        <v>107</v>
      </c>
    </row>
    <row r="41" spans="1:19" ht="18" customHeight="1" x14ac:dyDescent="0.25">
      <c r="A41" s="8">
        <v>39</v>
      </c>
      <c r="B41" s="9" t="s">
        <v>147</v>
      </c>
      <c r="C41" s="9" t="s">
        <v>148</v>
      </c>
      <c r="D41" s="9" t="s">
        <v>25</v>
      </c>
      <c r="E41" s="10">
        <v>87109</v>
      </c>
      <c r="F41" s="9" t="s">
        <v>149</v>
      </c>
      <c r="G41" s="11"/>
      <c r="H41">
        <v>39</v>
      </c>
      <c r="I41" t="str">
        <f t="shared" si="5"/>
        <v>6101 Osuna Road NE</v>
      </c>
      <c r="J41">
        <f t="shared" si="0"/>
        <v>39</v>
      </c>
      <c r="K41">
        <f t="shared" si="1"/>
        <v>1.00041</v>
      </c>
      <c r="L41" s="12" t="s">
        <v>148</v>
      </c>
      <c r="O41">
        <v>41</v>
      </c>
      <c r="P41" t="str">
        <f t="shared" si="6"/>
        <v/>
      </c>
      <c r="Q41" t="str">
        <f t="shared" si="2"/>
        <v/>
      </c>
      <c r="R41" t="str">
        <f>IFERROR(SEARCH(#REF!,S41)+ROW()/100000,"")</f>
        <v/>
      </c>
      <c r="S41" s="13" t="s">
        <v>113</v>
      </c>
    </row>
    <row r="42" spans="1:19" ht="18" customHeight="1" x14ac:dyDescent="0.25">
      <c r="A42" s="8">
        <v>40</v>
      </c>
      <c r="B42" s="9" t="s">
        <v>150</v>
      </c>
      <c r="C42" s="9" t="s">
        <v>151</v>
      </c>
      <c r="D42" s="9" t="s">
        <v>130</v>
      </c>
      <c r="E42" s="10">
        <v>87301</v>
      </c>
      <c r="F42" s="9" t="s">
        <v>152</v>
      </c>
      <c r="G42" s="14"/>
      <c r="H42">
        <v>40</v>
      </c>
      <c r="I42" t="str">
        <f t="shared" si="5"/>
        <v>2534 E. Aztec Ave.</v>
      </c>
      <c r="J42">
        <f t="shared" si="0"/>
        <v>40</v>
      </c>
      <c r="K42">
        <f t="shared" si="1"/>
        <v>1.0004200000000001</v>
      </c>
      <c r="L42" s="12" t="s">
        <v>151</v>
      </c>
      <c r="O42">
        <v>42</v>
      </c>
      <c r="P42" t="str">
        <f t="shared" si="6"/>
        <v/>
      </c>
      <c r="Q42" t="str">
        <f t="shared" si="2"/>
        <v/>
      </c>
      <c r="R42" t="str">
        <f>IFERROR(SEARCH(#REF!,S42)+ROW()/100000,"")</f>
        <v/>
      </c>
      <c r="S42" s="15" t="s">
        <v>113</v>
      </c>
    </row>
    <row r="43" spans="1:19" ht="18" customHeight="1" x14ac:dyDescent="0.25">
      <c r="A43" s="8">
        <v>41</v>
      </c>
      <c r="B43" s="9" t="s">
        <v>153</v>
      </c>
      <c r="C43" s="9" t="s">
        <v>154</v>
      </c>
      <c r="D43" s="9" t="s">
        <v>155</v>
      </c>
      <c r="E43" s="10">
        <v>87801</v>
      </c>
      <c r="F43" s="9" t="s">
        <v>156</v>
      </c>
      <c r="G43" s="11"/>
      <c r="H43">
        <v>41</v>
      </c>
      <c r="I43" t="str">
        <f t="shared" si="5"/>
        <v>1101 El Camino Real</v>
      </c>
      <c r="J43">
        <f t="shared" si="0"/>
        <v>41</v>
      </c>
      <c r="K43">
        <f t="shared" si="1"/>
        <v>1.0004299999999999</v>
      </c>
      <c r="L43" s="12" t="s">
        <v>154</v>
      </c>
      <c r="O43">
        <v>43</v>
      </c>
      <c r="P43" t="str">
        <f t="shared" si="6"/>
        <v/>
      </c>
      <c r="Q43" t="str">
        <f t="shared" si="2"/>
        <v/>
      </c>
      <c r="R43" t="str">
        <f>IFERROR(SEARCH(#REF!,S43)+ROW()/100000,"")</f>
        <v/>
      </c>
      <c r="S43" s="13" t="s">
        <v>120</v>
      </c>
    </row>
    <row r="44" spans="1:19" ht="18" customHeight="1" x14ac:dyDescent="0.25">
      <c r="A44" s="8">
        <v>42</v>
      </c>
      <c r="B44" s="9" t="s">
        <v>157</v>
      </c>
      <c r="C44" s="9" t="s">
        <v>158</v>
      </c>
      <c r="D44" s="9" t="s">
        <v>159</v>
      </c>
      <c r="E44" s="10">
        <v>87410</v>
      </c>
      <c r="F44" s="9" t="s">
        <v>160</v>
      </c>
      <c r="G44" s="14"/>
      <c r="H44">
        <v>42</v>
      </c>
      <c r="I44" t="str">
        <f t="shared" si="5"/>
        <v>621  Cielo Azul</v>
      </c>
      <c r="J44">
        <f t="shared" si="0"/>
        <v>42</v>
      </c>
      <c r="K44">
        <f t="shared" si="1"/>
        <v>1.00044</v>
      </c>
      <c r="L44" s="12" t="s">
        <v>158</v>
      </c>
      <c r="O44">
        <v>44</v>
      </c>
      <c r="P44" t="str">
        <f t="shared" si="6"/>
        <v/>
      </c>
      <c r="Q44" t="str">
        <f t="shared" si="2"/>
        <v/>
      </c>
      <c r="R44" t="str">
        <f>IFERROR(SEARCH(#REF!,S44)+ROW()/100000,"")</f>
        <v/>
      </c>
      <c r="S44" s="15" t="s">
        <v>123</v>
      </c>
    </row>
    <row r="45" spans="1:19" ht="18" customHeight="1" x14ac:dyDescent="0.25">
      <c r="A45" s="8">
        <v>43</v>
      </c>
      <c r="B45" s="9" t="s">
        <v>161</v>
      </c>
      <c r="C45" s="9" t="s">
        <v>162</v>
      </c>
      <c r="D45" s="9" t="s">
        <v>163</v>
      </c>
      <c r="E45" s="10">
        <v>88203</v>
      </c>
      <c r="F45" s="9" t="s">
        <v>164</v>
      </c>
      <c r="G45" s="11"/>
      <c r="H45">
        <v>43</v>
      </c>
      <c r="I45" t="str">
        <f t="shared" si="5"/>
        <v>1700 W. Hendricks St.</v>
      </c>
      <c r="J45">
        <f t="shared" si="0"/>
        <v>43</v>
      </c>
      <c r="K45">
        <f t="shared" si="1"/>
        <v>1.0004500000000001</v>
      </c>
      <c r="L45" s="12" t="s">
        <v>162</v>
      </c>
      <c r="O45">
        <v>45</v>
      </c>
      <c r="P45" t="str">
        <f t="shared" si="6"/>
        <v/>
      </c>
      <c r="Q45" t="str">
        <f t="shared" si="2"/>
        <v/>
      </c>
      <c r="R45" t="str">
        <f>IFERROR(SEARCH(#REF!,S45)+ROW()/100000,"")</f>
        <v/>
      </c>
      <c r="S45" s="13" t="s">
        <v>126</v>
      </c>
    </row>
    <row r="46" spans="1:19" ht="18" customHeight="1" x14ac:dyDescent="0.25">
      <c r="A46" s="8">
        <v>44</v>
      </c>
      <c r="B46" s="9" t="s">
        <v>165</v>
      </c>
      <c r="C46" s="9" t="s">
        <v>166</v>
      </c>
      <c r="D46" s="9" t="s">
        <v>167</v>
      </c>
      <c r="E46" s="10">
        <v>88021</v>
      </c>
      <c r="F46" s="9" t="s">
        <v>168</v>
      </c>
      <c r="G46" s="14"/>
      <c r="H46">
        <v>44</v>
      </c>
      <c r="I46" t="str">
        <f t="shared" si="5"/>
        <v>825 Fourth St.</v>
      </c>
      <c r="J46">
        <f t="shared" si="0"/>
        <v>44</v>
      </c>
      <c r="K46">
        <f t="shared" si="1"/>
        <v>1.0004599999999999</v>
      </c>
      <c r="L46" s="12" t="s">
        <v>166</v>
      </c>
      <c r="O46">
        <v>46</v>
      </c>
      <c r="P46" t="str">
        <f t="shared" si="6"/>
        <v/>
      </c>
      <c r="Q46" t="str">
        <f t="shared" si="2"/>
        <v/>
      </c>
      <c r="R46" t="str">
        <f>IFERROR(SEARCH(#REF!,S46)+ROW()/100000,"")</f>
        <v/>
      </c>
      <c r="S46" s="15" t="s">
        <v>131</v>
      </c>
    </row>
    <row r="47" spans="1:19" ht="18" customHeight="1" x14ac:dyDescent="0.25">
      <c r="A47" s="8">
        <v>45</v>
      </c>
      <c r="B47" s="9" t="s">
        <v>169</v>
      </c>
      <c r="C47" s="9" t="s">
        <v>170</v>
      </c>
      <c r="D47" s="9" t="s">
        <v>171</v>
      </c>
      <c r="E47" s="10">
        <v>88435</v>
      </c>
      <c r="F47" s="9" t="s">
        <v>172</v>
      </c>
      <c r="G47" s="11"/>
      <c r="H47">
        <v>45</v>
      </c>
      <c r="I47" t="str">
        <f t="shared" si="5"/>
        <v>1004 Cinnamon Loop</v>
      </c>
      <c r="J47">
        <f t="shared" si="0"/>
        <v>45</v>
      </c>
      <c r="K47">
        <f t="shared" si="1"/>
        <v>1.00047</v>
      </c>
      <c r="L47" s="12" t="s">
        <v>170</v>
      </c>
      <c r="O47">
        <v>47</v>
      </c>
      <c r="P47" t="str">
        <f t="shared" si="6"/>
        <v/>
      </c>
      <c r="Q47" t="str">
        <f t="shared" si="2"/>
        <v/>
      </c>
      <c r="R47" t="str">
        <f>IFERROR(SEARCH(#REF!,S47)+ROW()/100000,"")</f>
        <v/>
      </c>
      <c r="S47" s="13" t="s">
        <v>134</v>
      </c>
    </row>
    <row r="48" spans="1:19" ht="18" customHeight="1" x14ac:dyDescent="0.25">
      <c r="A48" s="8">
        <v>46</v>
      </c>
      <c r="B48" s="9" t="s">
        <v>173</v>
      </c>
      <c r="C48" s="9" t="s">
        <v>174</v>
      </c>
      <c r="D48" s="9" t="s">
        <v>130</v>
      </c>
      <c r="E48" s="10">
        <v>87301</v>
      </c>
      <c r="F48" s="9" t="s">
        <v>175</v>
      </c>
      <c r="G48" s="14"/>
      <c r="H48">
        <v>46</v>
      </c>
      <c r="I48" t="str">
        <f t="shared" si="5"/>
        <v>601 Dani Drive</v>
      </c>
      <c r="J48">
        <f t="shared" si="0"/>
        <v>46</v>
      </c>
      <c r="K48">
        <f t="shared" si="1"/>
        <v>1.00048</v>
      </c>
      <c r="L48" s="12" t="s">
        <v>174</v>
      </c>
      <c r="O48">
        <v>48</v>
      </c>
      <c r="P48" t="str">
        <f t="shared" si="6"/>
        <v/>
      </c>
      <c r="Q48" t="str">
        <f t="shared" si="2"/>
        <v/>
      </c>
      <c r="R48" t="str">
        <f>IFERROR(SEARCH(#REF!,S48)+ROW()/100000,"")</f>
        <v/>
      </c>
      <c r="S48" s="15" t="s">
        <v>137</v>
      </c>
    </row>
    <row r="49" spans="1:19" ht="18" customHeight="1" x14ac:dyDescent="0.25">
      <c r="A49" s="8">
        <v>47</v>
      </c>
      <c r="B49" s="9" t="s">
        <v>176</v>
      </c>
      <c r="C49" s="9" t="s">
        <v>177</v>
      </c>
      <c r="D49" s="9" t="s">
        <v>178</v>
      </c>
      <c r="E49" s="10">
        <v>88220</v>
      </c>
      <c r="F49" s="9" t="s">
        <v>179</v>
      </c>
      <c r="G49" s="14"/>
      <c r="H49">
        <v>47</v>
      </c>
      <c r="I49" t="str">
        <f t="shared" si="5"/>
        <v>604 N. Fifth St.</v>
      </c>
      <c r="J49">
        <f t="shared" si="0"/>
        <v>47</v>
      </c>
      <c r="K49">
        <f t="shared" si="1"/>
        <v>1.0004900000000001</v>
      </c>
      <c r="L49" s="12" t="s">
        <v>177</v>
      </c>
      <c r="O49">
        <v>50</v>
      </c>
      <c r="P49" t="str">
        <f t="shared" ref="P49:P112" si="7">IFERROR(VLOOKUP(O49,Q49:S325,3,FALSE),"")</f>
        <v/>
      </c>
      <c r="Q49" t="str">
        <f t="shared" si="2"/>
        <v/>
      </c>
      <c r="R49" t="str">
        <f>IFERROR(SEARCH(#REF!,S49)+ROW()/100000,"")</f>
        <v/>
      </c>
      <c r="S49" s="15" t="s">
        <v>141</v>
      </c>
    </row>
    <row r="50" spans="1:19" ht="18" customHeight="1" x14ac:dyDescent="0.25">
      <c r="A50" s="8">
        <v>48</v>
      </c>
      <c r="B50" s="9" t="s">
        <v>180</v>
      </c>
      <c r="C50" s="9" t="s">
        <v>181</v>
      </c>
      <c r="D50" s="9" t="s">
        <v>180</v>
      </c>
      <c r="E50" s="10">
        <v>88029</v>
      </c>
      <c r="F50" s="9" t="s">
        <v>182</v>
      </c>
      <c r="G50" s="11"/>
      <c r="H50">
        <v>48</v>
      </c>
      <c r="I50" t="str">
        <f t="shared" si="5"/>
        <v>60 Botanica Drive</v>
      </c>
      <c r="J50">
        <f t="shared" si="0"/>
        <v>48</v>
      </c>
      <c r="K50">
        <f t="shared" si="1"/>
        <v>1.0004999999999999</v>
      </c>
      <c r="L50" s="12" t="s">
        <v>181</v>
      </c>
      <c r="O50">
        <v>51</v>
      </c>
      <c r="P50" t="str">
        <f t="shared" si="7"/>
        <v/>
      </c>
      <c r="Q50" t="str">
        <f t="shared" si="2"/>
        <v/>
      </c>
      <c r="R50" t="str">
        <f>IFERROR(SEARCH(#REF!,S50)+ROW()/100000,"")</f>
        <v/>
      </c>
      <c r="S50" s="13" t="s">
        <v>146</v>
      </c>
    </row>
    <row r="51" spans="1:19" ht="18" customHeight="1" x14ac:dyDescent="0.25">
      <c r="A51" s="8">
        <v>49</v>
      </c>
      <c r="B51" s="9" t="s">
        <v>183</v>
      </c>
      <c r="C51" s="9" t="s">
        <v>184</v>
      </c>
      <c r="D51" s="9" t="s">
        <v>25</v>
      </c>
      <c r="E51" s="10">
        <v>87123</v>
      </c>
      <c r="F51" s="9" t="s">
        <v>185</v>
      </c>
      <c r="G51" s="14"/>
      <c r="H51">
        <v>49</v>
      </c>
      <c r="I51" t="str">
        <f t="shared" si="5"/>
        <v>12801 Copper NE</v>
      </c>
      <c r="J51">
        <f t="shared" si="0"/>
        <v>49</v>
      </c>
      <c r="K51">
        <f t="shared" si="1"/>
        <v>1.00051</v>
      </c>
      <c r="L51" s="12" t="s">
        <v>184</v>
      </c>
      <c r="O51">
        <v>52</v>
      </c>
      <c r="P51" t="str">
        <f t="shared" si="7"/>
        <v/>
      </c>
      <c r="Q51" t="str">
        <f t="shared" si="2"/>
        <v/>
      </c>
      <c r="R51" t="str">
        <f>IFERROR(SEARCH(#REF!,S51)+ROW()/100000,"")</f>
        <v/>
      </c>
      <c r="S51" s="15" t="s">
        <v>149</v>
      </c>
    </row>
    <row r="52" spans="1:19" ht="18" customHeight="1" x14ac:dyDescent="0.25">
      <c r="A52" s="8">
        <v>50</v>
      </c>
      <c r="B52" s="9" t="s">
        <v>186</v>
      </c>
      <c r="C52" s="9" t="s">
        <v>187</v>
      </c>
      <c r="D52" s="9" t="s">
        <v>51</v>
      </c>
      <c r="E52" s="10">
        <v>88310</v>
      </c>
      <c r="F52" s="9" t="s">
        <v>188</v>
      </c>
      <c r="G52" s="11"/>
      <c r="H52">
        <v>50</v>
      </c>
      <c r="I52" t="str">
        <f t="shared" si="5"/>
        <v>1220 Jefferson St.</v>
      </c>
      <c r="J52">
        <f t="shared" si="0"/>
        <v>50</v>
      </c>
      <c r="K52">
        <f t="shared" si="1"/>
        <v>1.0005200000000001</v>
      </c>
      <c r="L52" s="12" t="s">
        <v>187</v>
      </c>
      <c r="O52">
        <v>53</v>
      </c>
      <c r="P52" t="str">
        <f t="shared" si="7"/>
        <v/>
      </c>
      <c r="Q52" t="str">
        <f t="shared" si="2"/>
        <v/>
      </c>
      <c r="R52" t="str">
        <f>IFERROR(SEARCH(#REF!,S52)+ROW()/100000,"")</f>
        <v/>
      </c>
      <c r="S52" s="13" t="s">
        <v>152</v>
      </c>
    </row>
    <row r="53" spans="1:19" ht="18" customHeight="1" x14ac:dyDescent="0.25">
      <c r="A53" s="8">
        <v>51</v>
      </c>
      <c r="B53" s="9" t="s">
        <v>189</v>
      </c>
      <c r="C53" s="9" t="s">
        <v>190</v>
      </c>
      <c r="D53" s="9" t="s">
        <v>16</v>
      </c>
      <c r="E53" s="10">
        <v>87505</v>
      </c>
      <c r="F53" s="9" t="s">
        <v>191</v>
      </c>
      <c r="G53" s="14"/>
      <c r="H53">
        <v>51</v>
      </c>
      <c r="I53" t="str">
        <f t="shared" si="5"/>
        <v>1002 Airport Road</v>
      </c>
      <c r="J53">
        <f t="shared" si="0"/>
        <v>51</v>
      </c>
      <c r="K53">
        <f t="shared" si="1"/>
        <v>1.0005299999999999</v>
      </c>
      <c r="L53" s="12" t="s">
        <v>190</v>
      </c>
      <c r="O53">
        <v>54</v>
      </c>
      <c r="P53" t="str">
        <f t="shared" si="7"/>
        <v/>
      </c>
      <c r="Q53" t="str">
        <f t="shared" si="2"/>
        <v/>
      </c>
      <c r="R53" t="str">
        <f>IFERROR(SEARCH(#REF!,S53)+ROW()/100000,"")</f>
        <v/>
      </c>
      <c r="S53" s="15" t="s">
        <v>156</v>
      </c>
    </row>
    <row r="54" spans="1:19" ht="18" customHeight="1" x14ac:dyDescent="0.25">
      <c r="A54" s="8">
        <v>52</v>
      </c>
      <c r="B54" s="9" t="s">
        <v>192</v>
      </c>
      <c r="C54" s="9" t="s">
        <v>193</v>
      </c>
      <c r="D54" s="9" t="s">
        <v>25</v>
      </c>
      <c r="E54" s="10">
        <v>87102</v>
      </c>
      <c r="F54" s="9" t="s">
        <v>194</v>
      </c>
      <c r="G54" s="11"/>
      <c r="H54">
        <v>52</v>
      </c>
      <c r="I54" t="str">
        <f t="shared" si="5"/>
        <v>1319 4th St. SW</v>
      </c>
      <c r="J54">
        <f t="shared" si="0"/>
        <v>52</v>
      </c>
      <c r="K54">
        <f t="shared" si="1"/>
        <v>1.00054</v>
      </c>
      <c r="L54" s="12" t="s">
        <v>193</v>
      </c>
      <c r="O54">
        <v>55</v>
      </c>
      <c r="P54" t="str">
        <f t="shared" si="7"/>
        <v/>
      </c>
      <c r="Q54" t="str">
        <f t="shared" si="2"/>
        <v/>
      </c>
      <c r="R54" t="str">
        <f>IFERROR(SEARCH(#REF!,S54)+ROW()/100000,"")</f>
        <v/>
      </c>
      <c r="S54" s="13" t="s">
        <v>164</v>
      </c>
    </row>
    <row r="55" spans="1:19" ht="18" customHeight="1" x14ac:dyDescent="0.25">
      <c r="A55" s="8">
        <v>53</v>
      </c>
      <c r="B55" s="9" t="s">
        <v>195</v>
      </c>
      <c r="C55" s="9" t="s">
        <v>196</v>
      </c>
      <c r="D55" s="9" t="s">
        <v>25</v>
      </c>
      <c r="E55" s="10">
        <v>87109</v>
      </c>
      <c r="F55" s="9" t="s">
        <v>197</v>
      </c>
      <c r="G55" s="14"/>
      <c r="H55">
        <v>53</v>
      </c>
      <c r="I55" t="str">
        <f t="shared" si="5"/>
        <v>5500 Wyoming Blvd. NE</v>
      </c>
      <c r="J55">
        <f t="shared" si="0"/>
        <v>53</v>
      </c>
      <c r="K55">
        <f t="shared" si="1"/>
        <v>1.0005500000000001</v>
      </c>
      <c r="L55" s="12" t="s">
        <v>196</v>
      </c>
      <c r="O55">
        <v>56</v>
      </c>
      <c r="P55" t="str">
        <f t="shared" si="7"/>
        <v/>
      </c>
      <c r="Q55" t="str">
        <f t="shared" si="2"/>
        <v/>
      </c>
      <c r="R55" t="str">
        <f>IFERROR(SEARCH(#REF!,S55)+ROW()/100000,"")</f>
        <v/>
      </c>
      <c r="S55" s="15" t="s">
        <v>168</v>
      </c>
    </row>
    <row r="56" spans="1:19" ht="18" customHeight="1" x14ac:dyDescent="0.25">
      <c r="A56" s="8">
        <v>54</v>
      </c>
      <c r="B56" s="9" t="s">
        <v>198</v>
      </c>
      <c r="C56" s="9" t="s">
        <v>199</v>
      </c>
      <c r="D56" s="9" t="s">
        <v>200</v>
      </c>
      <c r="E56" s="10">
        <v>87413</v>
      </c>
      <c r="F56" s="9" t="s">
        <v>201</v>
      </c>
      <c r="G56" s="11"/>
      <c r="H56">
        <v>54</v>
      </c>
      <c r="I56" t="str">
        <f t="shared" si="5"/>
        <v>701 Bergin Lane</v>
      </c>
      <c r="J56">
        <f t="shared" si="0"/>
        <v>54</v>
      </c>
      <c r="K56">
        <f t="shared" si="1"/>
        <v>1.0005599999999999</v>
      </c>
      <c r="L56" s="12" t="s">
        <v>199</v>
      </c>
      <c r="O56">
        <v>57</v>
      </c>
      <c r="P56" t="str">
        <f t="shared" si="7"/>
        <v/>
      </c>
      <c r="Q56" t="str">
        <f t="shared" si="2"/>
        <v/>
      </c>
      <c r="R56" t="str">
        <f>IFERROR(SEARCH(#REF!,S56)+ROW()/100000,"")</f>
        <v/>
      </c>
      <c r="S56" s="13" t="s">
        <v>172</v>
      </c>
    </row>
    <row r="57" spans="1:19" ht="18" customHeight="1" x14ac:dyDescent="0.25">
      <c r="A57" s="8">
        <v>55</v>
      </c>
      <c r="B57" s="9" t="s">
        <v>202</v>
      </c>
      <c r="C57" s="9" t="s">
        <v>203</v>
      </c>
      <c r="D57" s="9" t="s">
        <v>204</v>
      </c>
      <c r="E57" s="10">
        <v>87035</v>
      </c>
      <c r="F57" s="9" t="s">
        <v>205</v>
      </c>
      <c r="G57" s="14"/>
      <c r="H57">
        <v>55</v>
      </c>
      <c r="I57" t="str">
        <f t="shared" si="5"/>
        <v>704 W. Maple</v>
      </c>
      <c r="J57">
        <f t="shared" si="0"/>
        <v>55</v>
      </c>
      <c r="K57">
        <f t="shared" si="1"/>
        <v>1.00057</v>
      </c>
      <c r="L57" s="12" t="s">
        <v>203</v>
      </c>
      <c r="O57">
        <v>58</v>
      </c>
      <c r="P57" t="str">
        <f t="shared" si="7"/>
        <v/>
      </c>
      <c r="Q57" t="str">
        <f t="shared" si="2"/>
        <v/>
      </c>
      <c r="R57" t="str">
        <f>IFERROR(SEARCH(#REF!,S57)+ROW()/100000,"")</f>
        <v/>
      </c>
      <c r="S57" s="15" t="s">
        <v>175</v>
      </c>
    </row>
    <row r="58" spans="1:19" ht="18" customHeight="1" x14ac:dyDescent="0.25">
      <c r="A58" s="8">
        <v>56</v>
      </c>
      <c r="B58" s="9" t="s">
        <v>206</v>
      </c>
      <c r="C58" s="9" t="s">
        <v>207</v>
      </c>
      <c r="D58" s="9" t="s">
        <v>8</v>
      </c>
      <c r="E58" s="10">
        <v>88007</v>
      </c>
      <c r="F58" s="9" t="s">
        <v>208</v>
      </c>
      <c r="G58" s="11"/>
      <c r="H58">
        <v>56</v>
      </c>
      <c r="I58" t="str">
        <f t="shared" si="5"/>
        <v>2405 W. Picacho</v>
      </c>
      <c r="J58">
        <f t="shared" si="0"/>
        <v>56</v>
      </c>
      <c r="K58">
        <f t="shared" si="1"/>
        <v>1.00058</v>
      </c>
      <c r="L58" s="12" t="s">
        <v>207</v>
      </c>
      <c r="O58">
        <v>59</v>
      </c>
      <c r="P58" t="str">
        <f t="shared" si="7"/>
        <v/>
      </c>
      <c r="Q58" t="str">
        <f t="shared" si="2"/>
        <v/>
      </c>
      <c r="R58" t="str">
        <f>IFERROR(SEARCH(#REF!,S58)+ROW()/100000,"")</f>
        <v/>
      </c>
      <c r="S58" s="13" t="s">
        <v>209</v>
      </c>
    </row>
    <row r="59" spans="1:19" ht="18" customHeight="1" x14ac:dyDescent="0.25">
      <c r="A59" s="8">
        <v>57</v>
      </c>
      <c r="B59" s="9" t="s">
        <v>210</v>
      </c>
      <c r="C59" s="9" t="s">
        <v>211</v>
      </c>
      <c r="D59" s="9" t="s">
        <v>212</v>
      </c>
      <c r="E59" s="10">
        <v>88030</v>
      </c>
      <c r="F59" s="9" t="s">
        <v>213</v>
      </c>
      <c r="G59" s="14"/>
      <c r="H59">
        <v>57</v>
      </c>
      <c r="I59" t="str">
        <f t="shared" si="5"/>
        <v>1201 N. Eighth St.</v>
      </c>
      <c r="J59">
        <f t="shared" si="0"/>
        <v>57</v>
      </c>
      <c r="K59">
        <f t="shared" si="1"/>
        <v>1.0005900000000001</v>
      </c>
      <c r="L59" s="12" t="s">
        <v>211</v>
      </c>
      <c r="O59">
        <v>60</v>
      </c>
      <c r="P59" t="str">
        <f t="shared" si="7"/>
        <v/>
      </c>
      <c r="Q59" t="str">
        <f t="shared" si="2"/>
        <v/>
      </c>
      <c r="R59" t="str">
        <f>IFERROR(SEARCH(#REF!,S59)+ROW()/100000,"")</f>
        <v/>
      </c>
      <c r="S59" s="15" t="s">
        <v>179</v>
      </c>
    </row>
    <row r="60" spans="1:19" ht="18" customHeight="1" x14ac:dyDescent="0.25">
      <c r="A60" s="8">
        <v>58</v>
      </c>
      <c r="B60" s="9" t="s">
        <v>214</v>
      </c>
      <c r="C60" s="9" t="s">
        <v>215</v>
      </c>
      <c r="D60" s="9" t="s">
        <v>25</v>
      </c>
      <c r="E60" s="10">
        <v>87113</v>
      </c>
      <c r="F60" s="9" t="s">
        <v>216</v>
      </c>
      <c r="G60" s="11"/>
      <c r="H60">
        <v>58</v>
      </c>
      <c r="I60" t="str">
        <f t="shared" si="5"/>
        <v>8901 Jefferson St. NE</v>
      </c>
      <c r="J60">
        <f t="shared" si="0"/>
        <v>58</v>
      </c>
      <c r="K60">
        <f t="shared" si="1"/>
        <v>1.0005999999999999</v>
      </c>
      <c r="L60" s="12" t="s">
        <v>215</v>
      </c>
      <c r="O60">
        <v>61</v>
      </c>
      <c r="P60" t="str">
        <f t="shared" si="7"/>
        <v/>
      </c>
      <c r="Q60" t="str">
        <f t="shared" si="2"/>
        <v/>
      </c>
      <c r="R60" t="str">
        <f>IFERROR(SEARCH(#REF!,S60)+ROW()/100000,"")</f>
        <v/>
      </c>
      <c r="S60" s="13" t="s">
        <v>179</v>
      </c>
    </row>
    <row r="61" spans="1:19" ht="18" customHeight="1" x14ac:dyDescent="0.25">
      <c r="A61" s="8">
        <v>59</v>
      </c>
      <c r="B61" s="9" t="s">
        <v>217</v>
      </c>
      <c r="C61" s="9" t="s">
        <v>218</v>
      </c>
      <c r="D61" s="9" t="s">
        <v>8</v>
      </c>
      <c r="E61" s="10">
        <v>88001</v>
      </c>
      <c r="F61" s="9" t="s">
        <v>219</v>
      </c>
      <c r="G61" s="14"/>
      <c r="H61">
        <v>59</v>
      </c>
      <c r="I61" t="str">
        <f t="shared" si="5"/>
        <v>1900 N. Solano Drive</v>
      </c>
      <c r="J61">
        <f t="shared" si="0"/>
        <v>59</v>
      </c>
      <c r="K61">
        <f t="shared" si="1"/>
        <v>1.00061</v>
      </c>
      <c r="L61" s="12" t="s">
        <v>218</v>
      </c>
      <c r="O61">
        <v>62</v>
      </c>
      <c r="P61" t="str">
        <f t="shared" si="7"/>
        <v/>
      </c>
      <c r="Q61" t="str">
        <f t="shared" si="2"/>
        <v/>
      </c>
      <c r="R61" t="str">
        <f>IFERROR(SEARCH(#REF!,S61)+ROW()/100000,"")</f>
        <v/>
      </c>
      <c r="S61" s="15" t="s">
        <v>182</v>
      </c>
    </row>
    <row r="62" spans="1:19" ht="18" customHeight="1" x14ac:dyDescent="0.25">
      <c r="A62" s="8">
        <v>60</v>
      </c>
      <c r="B62" s="9" t="s">
        <v>220</v>
      </c>
      <c r="C62" s="9" t="s">
        <v>221</v>
      </c>
      <c r="D62" s="9" t="s">
        <v>25</v>
      </c>
      <c r="E62" s="10">
        <v>87102</v>
      </c>
      <c r="F62" s="9" t="s">
        <v>222</v>
      </c>
      <c r="G62" s="11"/>
      <c r="H62">
        <v>60</v>
      </c>
      <c r="I62" t="str">
        <f t="shared" si="5"/>
        <v>700 Second St. NW</v>
      </c>
      <c r="J62">
        <f t="shared" si="0"/>
        <v>60</v>
      </c>
      <c r="K62">
        <f t="shared" si="1"/>
        <v>1.0006200000000001</v>
      </c>
      <c r="L62" s="12" t="s">
        <v>221</v>
      </c>
      <c r="O62">
        <v>63</v>
      </c>
      <c r="P62" t="str">
        <f t="shared" si="7"/>
        <v/>
      </c>
      <c r="Q62" t="str">
        <f t="shared" si="2"/>
        <v/>
      </c>
      <c r="R62" t="str">
        <f>IFERROR(SEARCH(#REF!,S62)+ROW()/100000,"")</f>
        <v/>
      </c>
      <c r="S62" s="13" t="s">
        <v>188</v>
      </c>
    </row>
    <row r="63" spans="1:19" ht="18" customHeight="1" x14ac:dyDescent="0.25">
      <c r="A63" s="8">
        <v>61</v>
      </c>
      <c r="B63" s="9" t="s">
        <v>223</v>
      </c>
      <c r="C63" s="9" t="s">
        <v>224</v>
      </c>
      <c r="D63" s="9" t="s">
        <v>130</v>
      </c>
      <c r="E63" s="10">
        <v>87301</v>
      </c>
      <c r="F63" s="9" t="s">
        <v>225</v>
      </c>
      <c r="G63" s="14"/>
      <c r="H63">
        <v>61</v>
      </c>
      <c r="I63" t="str">
        <f t="shared" si="5"/>
        <v>710 W. Mesa</v>
      </c>
      <c r="J63">
        <f t="shared" si="0"/>
        <v>61</v>
      </c>
      <c r="K63">
        <f t="shared" si="1"/>
        <v>1.0006299999999999</v>
      </c>
      <c r="L63" s="12" t="s">
        <v>224</v>
      </c>
      <c r="O63">
        <v>64</v>
      </c>
      <c r="P63" t="str">
        <f t="shared" si="7"/>
        <v/>
      </c>
      <c r="Q63" t="str">
        <f t="shared" si="2"/>
        <v/>
      </c>
      <c r="R63" t="str">
        <f>IFERROR(SEARCH(#REF!,S63)+ROW()/100000,"")</f>
        <v/>
      </c>
      <c r="S63" s="15" t="s">
        <v>191</v>
      </c>
    </row>
    <row r="64" spans="1:19" ht="18" customHeight="1" x14ac:dyDescent="0.25">
      <c r="A64" s="8">
        <v>62</v>
      </c>
      <c r="B64" s="9" t="s">
        <v>226</v>
      </c>
      <c r="C64" s="9" t="s">
        <v>227</v>
      </c>
      <c r="D64" s="9" t="s">
        <v>228</v>
      </c>
      <c r="E64" s="10">
        <v>87401</v>
      </c>
      <c r="F64" s="9" t="s">
        <v>229</v>
      </c>
      <c r="G64" s="11"/>
      <c r="H64">
        <v>62</v>
      </c>
      <c r="I64" t="str">
        <f t="shared" si="5"/>
        <v>2550 E. 16th St.</v>
      </c>
      <c r="J64">
        <f t="shared" si="0"/>
        <v>62</v>
      </c>
      <c r="K64">
        <f t="shared" si="1"/>
        <v>1.00064</v>
      </c>
      <c r="L64" s="12" t="s">
        <v>227</v>
      </c>
      <c r="O64">
        <v>65</v>
      </c>
      <c r="P64" t="str">
        <f t="shared" si="7"/>
        <v/>
      </c>
      <c r="Q64" t="str">
        <f t="shared" si="2"/>
        <v/>
      </c>
      <c r="R64" t="str">
        <f>IFERROR(SEARCH(#REF!,S64)+ROW()/100000,"")</f>
        <v/>
      </c>
      <c r="S64" s="13" t="s">
        <v>194</v>
      </c>
    </row>
    <row r="65" spans="1:19" ht="18" customHeight="1" x14ac:dyDescent="0.25">
      <c r="A65" s="8">
        <v>63</v>
      </c>
      <c r="B65" s="9" t="s">
        <v>230</v>
      </c>
      <c r="C65" s="9" t="s">
        <v>231</v>
      </c>
      <c r="D65" s="9" t="s">
        <v>20</v>
      </c>
      <c r="E65" s="10">
        <v>88101</v>
      </c>
      <c r="F65" s="9" t="s">
        <v>232</v>
      </c>
      <c r="G65" s="14"/>
      <c r="H65">
        <v>63</v>
      </c>
      <c r="I65" t="str">
        <f t="shared" si="5"/>
        <v>1600 Echols Ave.</v>
      </c>
      <c r="J65">
        <f t="shared" si="0"/>
        <v>63</v>
      </c>
      <c r="K65">
        <f t="shared" si="1"/>
        <v>1.00065</v>
      </c>
      <c r="L65" s="12" t="s">
        <v>231</v>
      </c>
      <c r="O65">
        <v>66</v>
      </c>
      <c r="P65" t="str">
        <f t="shared" si="7"/>
        <v/>
      </c>
      <c r="Q65" t="str">
        <f t="shared" si="2"/>
        <v/>
      </c>
      <c r="R65" t="str">
        <f>IFERROR(SEARCH(#REF!,S65)+ROW()/100000,"")</f>
        <v/>
      </c>
      <c r="S65" s="15" t="s">
        <v>197</v>
      </c>
    </row>
    <row r="66" spans="1:19" ht="18" customHeight="1" x14ac:dyDescent="0.25">
      <c r="A66" s="8">
        <v>64</v>
      </c>
      <c r="B66" s="9" t="s">
        <v>233</v>
      </c>
      <c r="C66" s="9" t="s">
        <v>234</v>
      </c>
      <c r="D66" s="9" t="s">
        <v>235</v>
      </c>
      <c r="E66" s="10">
        <v>87937</v>
      </c>
      <c r="F66" s="9" t="s">
        <v>236</v>
      </c>
      <c r="G66" s="11"/>
      <c r="H66">
        <v>64</v>
      </c>
      <c r="I66" t="str">
        <f t="shared" si="5"/>
        <v>21 S. Chile Capital Lane</v>
      </c>
      <c r="J66">
        <f t="shared" si="0"/>
        <v>64</v>
      </c>
      <c r="K66">
        <f t="shared" si="1"/>
        <v>1.0006600000000001</v>
      </c>
      <c r="L66" s="12" t="s">
        <v>234</v>
      </c>
      <c r="O66">
        <v>67</v>
      </c>
      <c r="P66" t="str">
        <f t="shared" si="7"/>
        <v/>
      </c>
      <c r="Q66" t="str">
        <f t="shared" si="2"/>
        <v/>
      </c>
      <c r="R66" t="str">
        <f>IFERROR(SEARCH(#REF!,S66)+ROW()/100000,"")</f>
        <v/>
      </c>
      <c r="S66" s="13" t="s">
        <v>201</v>
      </c>
    </row>
    <row r="67" spans="1:19" ht="18" customHeight="1" x14ac:dyDescent="0.25">
      <c r="A67" s="8">
        <v>65</v>
      </c>
      <c r="B67" s="9" t="s">
        <v>237</v>
      </c>
      <c r="C67" s="9" t="s">
        <v>238</v>
      </c>
      <c r="D67" s="9" t="s">
        <v>62</v>
      </c>
      <c r="E67" s="10">
        <v>87571</v>
      </c>
      <c r="F67" s="9" t="s">
        <v>239</v>
      </c>
      <c r="G67" s="14"/>
      <c r="H67">
        <v>65</v>
      </c>
      <c r="I67" t="str">
        <f t="shared" si="5"/>
        <v>250 Paseo del Cañon East</v>
      </c>
      <c r="J67">
        <f t="shared" ref="J67:J130" si="8">IFERROR(RANK(K67,$K$3:$K$279,1),"")</f>
        <v>65</v>
      </c>
      <c r="K67">
        <f t="shared" ref="K67:K130" si="9">IFERROR(SEARCH($C$1,L67)+ROW()/100000,"")</f>
        <v>1.0006699999999999</v>
      </c>
      <c r="L67" s="12" t="s">
        <v>238</v>
      </c>
      <c r="O67">
        <v>68</v>
      </c>
      <c r="P67" t="str">
        <f t="shared" si="7"/>
        <v/>
      </c>
      <c r="Q67" t="str">
        <f t="shared" ref="Q67:Q130" si="10">IFERROR(RANK(R67,$R$3:$R$279,1),"")</f>
        <v/>
      </c>
      <c r="R67" t="str">
        <f>IFERROR(SEARCH(#REF!,S67)+ROW()/100000,"")</f>
        <v/>
      </c>
      <c r="S67" s="15" t="s">
        <v>240</v>
      </c>
    </row>
    <row r="68" spans="1:19" ht="18" customHeight="1" x14ac:dyDescent="0.25">
      <c r="A68" s="8">
        <v>66</v>
      </c>
      <c r="B68" s="9" t="s">
        <v>241</v>
      </c>
      <c r="C68" s="9" t="s">
        <v>242</v>
      </c>
      <c r="D68" s="9" t="s">
        <v>243</v>
      </c>
      <c r="E68" s="10">
        <v>87114</v>
      </c>
      <c r="F68" s="9" t="s">
        <v>244</v>
      </c>
      <c r="G68" s="11"/>
      <c r="H68">
        <v>66</v>
      </c>
      <c r="I68" t="str">
        <f t="shared" si="5"/>
        <v>301 El Pueblo Road NW</v>
      </c>
      <c r="J68">
        <f t="shared" si="8"/>
        <v>66</v>
      </c>
      <c r="K68">
        <f t="shared" si="9"/>
        <v>1.00068</v>
      </c>
      <c r="L68" s="12" t="s">
        <v>242</v>
      </c>
      <c r="O68">
        <v>69</v>
      </c>
      <c r="P68" t="str">
        <f t="shared" si="7"/>
        <v/>
      </c>
      <c r="Q68" t="str">
        <f t="shared" si="10"/>
        <v/>
      </c>
      <c r="R68" t="str">
        <f>IFERROR(SEARCH(#REF!,S68)+ROW()/100000,"")</f>
        <v/>
      </c>
      <c r="S68" s="13" t="s">
        <v>240</v>
      </c>
    </row>
    <row r="69" spans="1:19" ht="18" customHeight="1" x14ac:dyDescent="0.25">
      <c r="A69" s="8">
        <v>67</v>
      </c>
      <c r="B69" s="9" t="s">
        <v>245</v>
      </c>
      <c r="C69" s="9" t="s">
        <v>246</v>
      </c>
      <c r="D69" s="9" t="s">
        <v>25</v>
      </c>
      <c r="E69" s="10">
        <v>87108</v>
      </c>
      <c r="F69" s="9" t="s">
        <v>247</v>
      </c>
      <c r="G69" s="14"/>
      <c r="H69">
        <v>67</v>
      </c>
      <c r="I69" t="str">
        <f t="shared" si="5"/>
        <v>1001 Madeira SE</v>
      </c>
      <c r="J69">
        <f t="shared" si="8"/>
        <v>67</v>
      </c>
      <c r="K69">
        <f t="shared" si="9"/>
        <v>1.0006900000000001</v>
      </c>
      <c r="L69" s="12" t="s">
        <v>246</v>
      </c>
      <c r="O69">
        <v>70</v>
      </c>
      <c r="P69" t="str">
        <f t="shared" si="7"/>
        <v/>
      </c>
      <c r="Q69" t="str">
        <f t="shared" si="10"/>
        <v/>
      </c>
      <c r="R69" t="str">
        <f>IFERROR(SEARCH(#REF!,S69)+ROW()/100000,"")</f>
        <v/>
      </c>
      <c r="S69" s="15" t="s">
        <v>205</v>
      </c>
    </row>
    <row r="70" spans="1:19" ht="18" customHeight="1" x14ac:dyDescent="0.25">
      <c r="A70" s="8">
        <v>68</v>
      </c>
      <c r="B70" s="9" t="s">
        <v>248</v>
      </c>
      <c r="C70" s="9" t="s">
        <v>249</v>
      </c>
      <c r="D70" s="9" t="s">
        <v>25</v>
      </c>
      <c r="E70" s="10">
        <v>87108</v>
      </c>
      <c r="F70" s="9" t="s">
        <v>250</v>
      </c>
      <c r="G70" s="11"/>
      <c r="H70">
        <v>68</v>
      </c>
      <c r="I70" t="str">
        <f t="shared" si="5"/>
        <v>1335 Ortiz Road SE</v>
      </c>
      <c r="J70">
        <f t="shared" si="8"/>
        <v>68</v>
      </c>
      <c r="K70">
        <f t="shared" si="9"/>
        <v>1.0006999999999999</v>
      </c>
      <c r="L70" s="12" t="s">
        <v>249</v>
      </c>
      <c r="O70">
        <v>71</v>
      </c>
      <c r="P70" t="str">
        <f t="shared" si="7"/>
        <v/>
      </c>
      <c r="Q70" t="str">
        <f t="shared" si="10"/>
        <v/>
      </c>
      <c r="R70" t="str">
        <f>IFERROR(SEARCH(#REF!,S70)+ROW()/100000,"")</f>
        <v/>
      </c>
      <c r="S70" s="13" t="s">
        <v>208</v>
      </c>
    </row>
    <row r="71" spans="1:19" ht="18" customHeight="1" x14ac:dyDescent="0.25">
      <c r="A71" s="8">
        <v>69</v>
      </c>
      <c r="B71" s="9" t="s">
        <v>251</v>
      </c>
      <c r="C71" s="9" t="s">
        <v>252</v>
      </c>
      <c r="D71" s="9" t="s">
        <v>106</v>
      </c>
      <c r="E71" s="10">
        <v>87031</v>
      </c>
      <c r="F71" s="9" t="s">
        <v>253</v>
      </c>
      <c r="G71" s="14"/>
      <c r="H71">
        <v>69</v>
      </c>
      <c r="I71" t="str">
        <f t="shared" si="5"/>
        <v>300 Canal Blvd. SW</v>
      </c>
      <c r="J71">
        <f t="shared" si="8"/>
        <v>69</v>
      </c>
      <c r="K71">
        <f t="shared" si="9"/>
        <v>1.00071</v>
      </c>
      <c r="L71" s="12" t="s">
        <v>252</v>
      </c>
      <c r="O71">
        <v>72</v>
      </c>
      <c r="P71" t="str">
        <f t="shared" si="7"/>
        <v/>
      </c>
      <c r="Q71" t="str">
        <f t="shared" si="10"/>
        <v/>
      </c>
      <c r="R71" t="str">
        <f>IFERROR(SEARCH(#REF!,S71)+ROW()/100000,"")</f>
        <v/>
      </c>
      <c r="S71" s="15" t="s">
        <v>213</v>
      </c>
    </row>
    <row r="72" spans="1:19" ht="18" customHeight="1" x14ac:dyDescent="0.25">
      <c r="A72" s="8">
        <v>70</v>
      </c>
      <c r="B72" s="9" t="s">
        <v>254</v>
      </c>
      <c r="C72" s="9" t="s">
        <v>255</v>
      </c>
      <c r="D72" s="9" t="s">
        <v>29</v>
      </c>
      <c r="E72" s="10">
        <v>87144</v>
      </c>
      <c r="F72" s="9" t="s">
        <v>256</v>
      </c>
      <c r="G72" s="11"/>
      <c r="H72">
        <v>70</v>
      </c>
      <c r="I72" t="str">
        <f t="shared" si="5"/>
        <v>4501 Safelite Blvd. NE</v>
      </c>
      <c r="J72">
        <f t="shared" si="8"/>
        <v>70</v>
      </c>
      <c r="K72">
        <f t="shared" si="9"/>
        <v>1.0007200000000001</v>
      </c>
      <c r="L72" s="12" t="s">
        <v>255</v>
      </c>
      <c r="O72">
        <v>73</v>
      </c>
      <c r="P72" t="str">
        <f t="shared" si="7"/>
        <v/>
      </c>
      <c r="Q72" t="str">
        <f t="shared" si="10"/>
        <v/>
      </c>
      <c r="R72" t="str">
        <f>IFERROR(SEARCH(#REF!,S72)+ROW()/100000,"")</f>
        <v/>
      </c>
      <c r="S72" s="13" t="s">
        <v>216</v>
      </c>
    </row>
    <row r="73" spans="1:19" ht="18" customHeight="1" x14ac:dyDescent="0.25">
      <c r="A73" s="8">
        <v>71</v>
      </c>
      <c r="B73" s="9" t="s">
        <v>257</v>
      </c>
      <c r="C73" s="9" t="s">
        <v>258</v>
      </c>
      <c r="D73" s="9" t="s">
        <v>25</v>
      </c>
      <c r="E73" s="10">
        <v>87108</v>
      </c>
      <c r="F73" s="9" t="s">
        <v>259</v>
      </c>
      <c r="G73" s="14"/>
      <c r="H73">
        <v>71</v>
      </c>
      <c r="I73" t="str">
        <f t="shared" si="5"/>
        <v>412 Alvarado St. SE</v>
      </c>
      <c r="J73">
        <f t="shared" si="8"/>
        <v>71</v>
      </c>
      <c r="K73">
        <f t="shared" si="9"/>
        <v>1.0007299999999999</v>
      </c>
      <c r="L73" s="12" t="s">
        <v>258</v>
      </c>
      <c r="O73">
        <v>74</v>
      </c>
      <c r="P73" t="str">
        <f t="shared" si="7"/>
        <v/>
      </c>
      <c r="Q73" t="str">
        <f t="shared" si="10"/>
        <v/>
      </c>
      <c r="R73" t="str">
        <f>IFERROR(SEARCH(#REF!,S73)+ROW()/100000,"")</f>
        <v/>
      </c>
      <c r="S73" s="15" t="s">
        <v>219</v>
      </c>
    </row>
    <row r="74" spans="1:19" ht="18" customHeight="1" x14ac:dyDescent="0.25">
      <c r="A74" s="8">
        <v>72</v>
      </c>
      <c r="B74" s="9" t="s">
        <v>260</v>
      </c>
      <c r="C74" s="9" t="s">
        <v>261</v>
      </c>
      <c r="D74" s="9" t="s">
        <v>16</v>
      </c>
      <c r="E74" s="10">
        <v>87505</v>
      </c>
      <c r="F74" s="9" t="s">
        <v>262</v>
      </c>
      <c r="G74" s="11"/>
      <c r="H74">
        <v>72</v>
      </c>
      <c r="I74" t="str">
        <f t="shared" si="5"/>
        <v>1501 Montano St.</v>
      </c>
      <c r="J74">
        <f t="shared" si="8"/>
        <v>72</v>
      </c>
      <c r="K74">
        <f t="shared" si="9"/>
        <v>1.00074</v>
      </c>
      <c r="L74" s="12" t="s">
        <v>261</v>
      </c>
      <c r="O74">
        <v>75</v>
      </c>
      <c r="P74" t="str">
        <f t="shared" si="7"/>
        <v/>
      </c>
      <c r="Q74" t="str">
        <f t="shared" si="10"/>
        <v/>
      </c>
      <c r="R74" t="str">
        <f>IFERROR(SEARCH(#REF!,S74)+ROW()/100000,"")</f>
        <v/>
      </c>
      <c r="S74" s="13" t="s">
        <v>222</v>
      </c>
    </row>
    <row r="75" spans="1:19" ht="18" customHeight="1" x14ac:dyDescent="0.25">
      <c r="A75" s="8">
        <v>73</v>
      </c>
      <c r="B75" s="9" t="s">
        <v>263</v>
      </c>
      <c r="C75" s="9" t="s">
        <v>264</v>
      </c>
      <c r="D75" s="9" t="s">
        <v>16</v>
      </c>
      <c r="E75" s="10">
        <v>87505</v>
      </c>
      <c r="F75" s="9" t="s">
        <v>265</v>
      </c>
      <c r="G75" s="14"/>
      <c r="H75">
        <v>73</v>
      </c>
      <c r="I75" t="str">
        <f t="shared" si="5"/>
        <v>2020 Calle Lorca</v>
      </c>
      <c r="J75">
        <f t="shared" si="8"/>
        <v>73</v>
      </c>
      <c r="K75">
        <f t="shared" si="9"/>
        <v>1.00075</v>
      </c>
      <c r="L75" s="12" t="s">
        <v>264</v>
      </c>
      <c r="O75">
        <v>76</v>
      </c>
      <c r="P75" t="str">
        <f t="shared" si="7"/>
        <v/>
      </c>
      <c r="Q75" t="str">
        <f t="shared" si="10"/>
        <v/>
      </c>
      <c r="R75" t="str">
        <f>IFERROR(SEARCH(#REF!,S75)+ROW()/100000,"")</f>
        <v/>
      </c>
      <c r="S75" s="15" t="s">
        <v>266</v>
      </c>
    </row>
    <row r="76" spans="1:19" ht="18" customHeight="1" x14ac:dyDescent="0.25">
      <c r="A76" s="8">
        <v>74</v>
      </c>
      <c r="B76" s="9" t="s">
        <v>267</v>
      </c>
      <c r="C76" s="9" t="s">
        <v>268</v>
      </c>
      <c r="D76" s="9" t="s">
        <v>235</v>
      </c>
      <c r="E76" s="10">
        <v>87937</v>
      </c>
      <c r="F76" s="9" t="s">
        <v>269</v>
      </c>
      <c r="G76" s="11"/>
      <c r="H76">
        <v>74</v>
      </c>
      <c r="I76" t="str">
        <f t="shared" si="5"/>
        <v>20 S. Chile Capital St.</v>
      </c>
      <c r="J76">
        <f t="shared" si="8"/>
        <v>74</v>
      </c>
      <c r="K76">
        <f t="shared" si="9"/>
        <v>1.0007600000000001</v>
      </c>
      <c r="L76" s="12" t="s">
        <v>268</v>
      </c>
      <c r="O76">
        <v>77</v>
      </c>
      <c r="P76" t="str">
        <f t="shared" si="7"/>
        <v/>
      </c>
      <c r="Q76" t="str">
        <f t="shared" si="10"/>
        <v/>
      </c>
      <c r="R76" t="str">
        <f>IFERROR(SEARCH(#REF!,S76)+ROW()/100000,"")</f>
        <v/>
      </c>
      <c r="S76" s="13" t="s">
        <v>270</v>
      </c>
    </row>
    <row r="77" spans="1:19" ht="18" customHeight="1" x14ac:dyDescent="0.25">
      <c r="A77" s="8">
        <v>75</v>
      </c>
      <c r="B77" s="9" t="s">
        <v>271</v>
      </c>
      <c r="C77" s="9" t="s">
        <v>272</v>
      </c>
      <c r="D77" s="9" t="s">
        <v>8</v>
      </c>
      <c r="E77" s="10">
        <v>88012</v>
      </c>
      <c r="F77" s="9" t="s">
        <v>273</v>
      </c>
      <c r="G77" s="14"/>
      <c r="H77">
        <v>75</v>
      </c>
      <c r="I77" t="str">
        <f t="shared" si="5"/>
        <v>2595 Mars Ave.</v>
      </c>
      <c r="J77">
        <f t="shared" si="8"/>
        <v>75</v>
      </c>
      <c r="K77">
        <f t="shared" si="9"/>
        <v>1.0007699999999999</v>
      </c>
      <c r="L77" s="12" t="s">
        <v>272</v>
      </c>
      <c r="O77">
        <v>78</v>
      </c>
      <c r="P77" t="str">
        <f t="shared" si="7"/>
        <v/>
      </c>
      <c r="Q77" t="str">
        <f t="shared" si="10"/>
        <v/>
      </c>
      <c r="R77" t="str">
        <f>IFERROR(SEARCH(#REF!,S77)+ROW()/100000,"")</f>
        <v/>
      </c>
      <c r="S77" s="15" t="s">
        <v>225</v>
      </c>
    </row>
    <row r="78" spans="1:19" ht="18" customHeight="1" x14ac:dyDescent="0.25">
      <c r="A78" s="8">
        <v>76</v>
      </c>
      <c r="B78" s="9" t="s">
        <v>274</v>
      </c>
      <c r="C78" s="9" t="s">
        <v>275</v>
      </c>
      <c r="D78" s="9" t="s">
        <v>47</v>
      </c>
      <c r="E78" s="10">
        <v>88240</v>
      </c>
      <c r="F78" s="9" t="s">
        <v>276</v>
      </c>
      <c r="G78" s="11"/>
      <c r="H78">
        <v>76</v>
      </c>
      <c r="I78" t="str">
        <f t="shared" si="5"/>
        <v>2405 N. Jefferson St.</v>
      </c>
      <c r="J78">
        <f t="shared" si="8"/>
        <v>76</v>
      </c>
      <c r="K78">
        <f t="shared" si="9"/>
        <v>1.00078</v>
      </c>
      <c r="L78" s="12" t="s">
        <v>275</v>
      </c>
      <c r="O78">
        <v>79</v>
      </c>
      <c r="P78" t="str">
        <f t="shared" si="7"/>
        <v/>
      </c>
      <c r="Q78" t="str">
        <f t="shared" si="10"/>
        <v/>
      </c>
      <c r="R78" t="str">
        <f>IFERROR(SEARCH(#REF!,S78)+ROW()/100000,"")</f>
        <v/>
      </c>
      <c r="S78" s="13" t="s">
        <v>229</v>
      </c>
    </row>
    <row r="79" spans="1:19" ht="18" customHeight="1" x14ac:dyDescent="0.25">
      <c r="A79" s="8">
        <v>77</v>
      </c>
      <c r="B79" s="9" t="s">
        <v>277</v>
      </c>
      <c r="C79" s="9" t="s">
        <v>278</v>
      </c>
      <c r="D79" s="9" t="s">
        <v>167</v>
      </c>
      <c r="E79" s="10">
        <v>88021</v>
      </c>
      <c r="F79" s="9" t="s">
        <v>279</v>
      </c>
      <c r="G79" s="14"/>
      <c r="H79">
        <v>77</v>
      </c>
      <c r="I79" t="str">
        <f t="shared" si="5"/>
        <v>825 Hettinga Lane</v>
      </c>
      <c r="J79">
        <f t="shared" si="8"/>
        <v>77</v>
      </c>
      <c r="K79">
        <f t="shared" si="9"/>
        <v>1.0007900000000001</v>
      </c>
      <c r="L79" s="12" t="s">
        <v>278</v>
      </c>
      <c r="O79">
        <v>80</v>
      </c>
      <c r="P79" t="str">
        <f t="shared" si="7"/>
        <v/>
      </c>
      <c r="Q79" t="str">
        <f t="shared" si="10"/>
        <v/>
      </c>
      <c r="R79" t="str">
        <f>IFERROR(SEARCH(#REF!,S79)+ROW()/100000,"")</f>
        <v/>
      </c>
      <c r="S79" s="15" t="s">
        <v>232</v>
      </c>
    </row>
    <row r="80" spans="1:19" ht="18" customHeight="1" x14ac:dyDescent="0.25">
      <c r="A80" s="8">
        <v>78</v>
      </c>
      <c r="B80" s="9" t="s">
        <v>280</v>
      </c>
      <c r="C80" s="9" t="s">
        <v>281</v>
      </c>
      <c r="D80" s="9" t="s">
        <v>167</v>
      </c>
      <c r="E80" s="10">
        <v>88021</v>
      </c>
      <c r="F80" s="9" t="s">
        <v>282</v>
      </c>
      <c r="G80" s="11"/>
      <c r="H80">
        <v>78</v>
      </c>
      <c r="I80" t="str">
        <f t="shared" si="5"/>
        <v>855 Clark Ave.</v>
      </c>
      <c r="J80">
        <f t="shared" si="8"/>
        <v>78</v>
      </c>
      <c r="K80">
        <f t="shared" si="9"/>
        <v>1.0007999999999999</v>
      </c>
      <c r="L80" s="12" t="s">
        <v>281</v>
      </c>
      <c r="O80">
        <v>81</v>
      </c>
      <c r="P80" t="str">
        <f t="shared" si="7"/>
        <v/>
      </c>
      <c r="Q80" t="str">
        <f t="shared" si="10"/>
        <v/>
      </c>
      <c r="R80" t="str">
        <f>IFERROR(SEARCH(#REF!,S80)+ROW()/100000,"")</f>
        <v/>
      </c>
      <c r="S80" s="13" t="s">
        <v>239</v>
      </c>
    </row>
    <row r="81" spans="1:19" ht="18" customHeight="1" x14ac:dyDescent="0.25">
      <c r="A81" s="8">
        <v>79</v>
      </c>
      <c r="B81" s="9" t="s">
        <v>283</v>
      </c>
      <c r="C81" s="9" t="s">
        <v>284</v>
      </c>
      <c r="D81" s="9" t="s">
        <v>98</v>
      </c>
      <c r="E81" s="10">
        <v>87701</v>
      </c>
      <c r="F81" s="9" t="s">
        <v>285</v>
      </c>
      <c r="G81" s="14"/>
      <c r="H81">
        <v>79</v>
      </c>
      <c r="I81" t="str">
        <f t="shared" si="5"/>
        <v>2612 Seventh St.</v>
      </c>
      <c r="J81">
        <f t="shared" si="8"/>
        <v>79</v>
      </c>
      <c r="K81">
        <f t="shared" si="9"/>
        <v>1.00081</v>
      </c>
      <c r="L81" s="12" t="s">
        <v>284</v>
      </c>
      <c r="O81">
        <v>82</v>
      </c>
      <c r="P81" t="str">
        <f t="shared" si="7"/>
        <v/>
      </c>
      <c r="Q81" t="str">
        <f t="shared" si="10"/>
        <v/>
      </c>
      <c r="R81" t="str">
        <f>IFERROR(SEARCH(#REF!,S81)+ROW()/100000,"")</f>
        <v/>
      </c>
      <c r="S81" s="15" t="s">
        <v>244</v>
      </c>
    </row>
    <row r="82" spans="1:19" ht="18" customHeight="1" x14ac:dyDescent="0.25">
      <c r="A82" s="8">
        <v>80</v>
      </c>
      <c r="B82" s="9" t="s">
        <v>286</v>
      </c>
      <c r="C82" s="9" t="s">
        <v>287</v>
      </c>
      <c r="D82" s="9" t="s">
        <v>20</v>
      </c>
      <c r="E82" s="10">
        <v>88101</v>
      </c>
      <c r="F82" s="9" t="s">
        <v>288</v>
      </c>
      <c r="G82" s="11"/>
      <c r="H82">
        <v>80</v>
      </c>
      <c r="I82" t="str">
        <f t="shared" si="5"/>
        <v>1309 W. 15th St.</v>
      </c>
      <c r="J82">
        <f t="shared" si="8"/>
        <v>80</v>
      </c>
      <c r="K82">
        <f t="shared" si="9"/>
        <v>1.00082</v>
      </c>
      <c r="L82" s="12" t="s">
        <v>287</v>
      </c>
      <c r="O82">
        <v>83</v>
      </c>
      <c r="P82" t="str">
        <f t="shared" si="7"/>
        <v/>
      </c>
      <c r="Q82" t="str">
        <f t="shared" si="10"/>
        <v/>
      </c>
      <c r="R82" t="str">
        <f>IFERROR(SEARCH(#REF!,S82)+ROW()/100000,"")</f>
        <v/>
      </c>
      <c r="S82" s="13" t="s">
        <v>247</v>
      </c>
    </row>
    <row r="83" spans="1:19" ht="18" customHeight="1" x14ac:dyDescent="0.25">
      <c r="A83" s="8">
        <v>81</v>
      </c>
      <c r="B83" s="9" t="s">
        <v>289</v>
      </c>
      <c r="C83" s="9" t="s">
        <v>290</v>
      </c>
      <c r="D83" s="9" t="s">
        <v>25</v>
      </c>
      <c r="E83" s="10">
        <v>87105</v>
      </c>
      <c r="F83" s="9" t="s">
        <v>291</v>
      </c>
      <c r="G83" s="14"/>
      <c r="H83">
        <v>81</v>
      </c>
      <c r="I83" t="str">
        <f t="shared" ref="I83:I146" si="11">IFERROR(VLOOKUP(H83,J83:L358,3,FALSE),"")</f>
        <v>5710 Avalon Road NW</v>
      </c>
      <c r="J83">
        <f t="shared" si="8"/>
        <v>81</v>
      </c>
      <c r="K83">
        <f t="shared" si="9"/>
        <v>1.0008300000000001</v>
      </c>
      <c r="L83" s="12" t="s">
        <v>290</v>
      </c>
      <c r="O83">
        <v>84</v>
      </c>
      <c r="P83" t="str">
        <f t="shared" si="7"/>
        <v/>
      </c>
      <c r="Q83" t="str">
        <f t="shared" si="10"/>
        <v/>
      </c>
      <c r="R83" t="str">
        <f>IFERROR(SEARCH(#REF!,S83)+ROW()/100000,"")</f>
        <v/>
      </c>
      <c r="S83" s="15" t="s">
        <v>256</v>
      </c>
    </row>
    <row r="84" spans="1:19" ht="18" customHeight="1" x14ac:dyDescent="0.25">
      <c r="A84" s="8">
        <v>82</v>
      </c>
      <c r="B84" s="9" t="s">
        <v>292</v>
      </c>
      <c r="C84" s="9" t="s">
        <v>293</v>
      </c>
      <c r="D84" s="9" t="s">
        <v>130</v>
      </c>
      <c r="E84" s="10">
        <v>87301</v>
      </c>
      <c r="F84" s="9" t="s">
        <v>294</v>
      </c>
      <c r="G84" s="11"/>
      <c r="H84">
        <v>82</v>
      </c>
      <c r="I84" t="str">
        <f t="shared" si="11"/>
        <v>810 Patton Drive</v>
      </c>
      <c r="J84">
        <f t="shared" si="8"/>
        <v>82</v>
      </c>
      <c r="K84">
        <f t="shared" si="9"/>
        <v>1.00084</v>
      </c>
      <c r="L84" s="12" t="s">
        <v>293</v>
      </c>
      <c r="O84">
        <v>85</v>
      </c>
      <c r="P84" t="str">
        <f t="shared" si="7"/>
        <v/>
      </c>
      <c r="Q84" t="str">
        <f t="shared" si="10"/>
        <v/>
      </c>
      <c r="R84" t="str">
        <f>IFERROR(SEARCH(#REF!,S84)+ROW()/100000,"")</f>
        <v/>
      </c>
      <c r="S84" s="13" t="s">
        <v>295</v>
      </c>
    </row>
    <row r="85" spans="1:19" ht="18" customHeight="1" x14ac:dyDescent="0.25">
      <c r="A85" s="8">
        <v>83</v>
      </c>
      <c r="B85" s="9" t="s">
        <v>296</v>
      </c>
      <c r="C85" s="9" t="s">
        <v>297</v>
      </c>
      <c r="D85" s="9" t="s">
        <v>200</v>
      </c>
      <c r="E85" s="10">
        <v>87413</v>
      </c>
      <c r="F85" s="9" t="s">
        <v>298</v>
      </c>
      <c r="G85" s="14"/>
      <c r="H85">
        <v>83</v>
      </c>
      <c r="I85" t="str">
        <f t="shared" si="11"/>
        <v>717 Ruth Lane</v>
      </c>
      <c r="J85">
        <f t="shared" si="8"/>
        <v>83</v>
      </c>
      <c r="K85">
        <f t="shared" si="9"/>
        <v>1.00085</v>
      </c>
      <c r="L85" s="12" t="s">
        <v>297</v>
      </c>
      <c r="O85">
        <v>86</v>
      </c>
      <c r="P85" t="str">
        <f t="shared" si="7"/>
        <v/>
      </c>
      <c r="Q85" t="str">
        <f t="shared" si="10"/>
        <v/>
      </c>
      <c r="R85" t="str">
        <f>IFERROR(SEARCH(#REF!,S85)+ROW()/100000,"")</f>
        <v/>
      </c>
      <c r="S85" s="15" t="s">
        <v>259</v>
      </c>
    </row>
    <row r="86" spans="1:19" ht="18" customHeight="1" x14ac:dyDescent="0.25">
      <c r="A86" s="8">
        <v>84</v>
      </c>
      <c r="B86" s="9" t="s">
        <v>299</v>
      </c>
      <c r="C86" s="9" t="s">
        <v>300</v>
      </c>
      <c r="D86" s="9" t="s">
        <v>106</v>
      </c>
      <c r="E86" s="10">
        <v>87031</v>
      </c>
      <c r="F86" s="9" t="s">
        <v>301</v>
      </c>
      <c r="G86" s="11"/>
      <c r="H86">
        <v>84</v>
      </c>
      <c r="I86" t="str">
        <f t="shared" si="11"/>
        <v>393 Canal Blvd.</v>
      </c>
      <c r="J86">
        <f t="shared" si="8"/>
        <v>84</v>
      </c>
      <c r="K86">
        <f t="shared" si="9"/>
        <v>1.0008600000000001</v>
      </c>
      <c r="L86" s="12" t="s">
        <v>300</v>
      </c>
      <c r="O86">
        <v>87</v>
      </c>
      <c r="P86" t="str">
        <f t="shared" si="7"/>
        <v/>
      </c>
      <c r="Q86" t="str">
        <f t="shared" si="10"/>
        <v/>
      </c>
      <c r="R86" t="str">
        <f>IFERROR(SEARCH(#REF!,S86)+ROW()/100000,"")</f>
        <v/>
      </c>
      <c r="S86" s="13" t="s">
        <v>302</v>
      </c>
    </row>
    <row r="87" spans="1:19" ht="18" customHeight="1" x14ac:dyDescent="0.25">
      <c r="A87" s="8">
        <v>85</v>
      </c>
      <c r="B87" s="9" t="s">
        <v>303</v>
      </c>
      <c r="C87" s="9" t="s">
        <v>304</v>
      </c>
      <c r="D87" s="9" t="s">
        <v>16</v>
      </c>
      <c r="E87" s="10">
        <v>87507</v>
      </c>
      <c r="F87" s="9" t="s">
        <v>305</v>
      </c>
      <c r="G87" s="14"/>
      <c r="H87">
        <v>85</v>
      </c>
      <c r="I87" t="str">
        <f t="shared" si="11"/>
        <v>3454 Cerrillos Road</v>
      </c>
      <c r="J87">
        <f t="shared" si="8"/>
        <v>85</v>
      </c>
      <c r="K87">
        <f t="shared" si="9"/>
        <v>1.0008699999999999</v>
      </c>
      <c r="L87" s="12" t="s">
        <v>304</v>
      </c>
      <c r="O87">
        <v>88</v>
      </c>
      <c r="P87" t="str">
        <f t="shared" si="7"/>
        <v/>
      </c>
      <c r="Q87" t="str">
        <f t="shared" si="10"/>
        <v/>
      </c>
      <c r="R87" t="str">
        <f>IFERROR(SEARCH(#REF!,S87)+ROW()/100000,"")</f>
        <v/>
      </c>
      <c r="S87" s="15" t="s">
        <v>262</v>
      </c>
    </row>
    <row r="88" spans="1:19" ht="18" customHeight="1" x14ac:dyDescent="0.25">
      <c r="A88" s="8">
        <v>86</v>
      </c>
      <c r="B88" s="9" t="s">
        <v>306</v>
      </c>
      <c r="C88" s="9" t="s">
        <v>307</v>
      </c>
      <c r="D88" s="9" t="s">
        <v>308</v>
      </c>
      <c r="E88" s="10">
        <v>88231</v>
      </c>
      <c r="F88" s="9" t="s">
        <v>309</v>
      </c>
      <c r="G88" s="11"/>
      <c r="H88">
        <v>86</v>
      </c>
      <c r="I88" t="str">
        <f t="shared" si="11"/>
        <v>1309 23rd St.</v>
      </c>
      <c r="J88">
        <f t="shared" si="8"/>
        <v>86</v>
      </c>
      <c r="K88">
        <f t="shared" si="9"/>
        <v>1.00088</v>
      </c>
      <c r="L88" s="12" t="s">
        <v>307</v>
      </c>
      <c r="O88">
        <v>89</v>
      </c>
      <c r="P88" t="str">
        <f t="shared" si="7"/>
        <v/>
      </c>
      <c r="Q88" t="str">
        <f t="shared" si="10"/>
        <v/>
      </c>
      <c r="R88" t="str">
        <f>IFERROR(SEARCH(#REF!,S88)+ROW()/100000,"")</f>
        <v/>
      </c>
      <c r="S88" s="13" t="s">
        <v>265</v>
      </c>
    </row>
    <row r="89" spans="1:19" ht="18" customHeight="1" x14ac:dyDescent="0.25">
      <c r="A89" s="8">
        <v>87</v>
      </c>
      <c r="B89" s="9" t="s">
        <v>310</v>
      </c>
      <c r="C89" s="9" t="s">
        <v>311</v>
      </c>
      <c r="D89" s="9" t="s">
        <v>20</v>
      </c>
      <c r="E89" s="10">
        <v>88101</v>
      </c>
      <c r="F89" s="9" t="s">
        <v>312</v>
      </c>
      <c r="G89" s="14"/>
      <c r="H89">
        <v>87</v>
      </c>
      <c r="I89" t="str">
        <f t="shared" si="11"/>
        <v>201 N. Main St.</v>
      </c>
      <c r="J89">
        <f t="shared" si="8"/>
        <v>87</v>
      </c>
      <c r="K89">
        <f t="shared" si="9"/>
        <v>1.0008900000000001</v>
      </c>
      <c r="L89" s="12" t="s">
        <v>311</v>
      </c>
      <c r="O89">
        <v>90</v>
      </c>
      <c r="P89" t="str">
        <f t="shared" si="7"/>
        <v/>
      </c>
      <c r="Q89" t="str">
        <f t="shared" si="10"/>
        <v/>
      </c>
      <c r="R89" t="str">
        <f>IFERROR(SEARCH(#REF!,S89)+ROW()/100000,"")</f>
        <v/>
      </c>
      <c r="S89" s="15" t="s">
        <v>269</v>
      </c>
    </row>
    <row r="90" spans="1:19" ht="18" customHeight="1" x14ac:dyDescent="0.25">
      <c r="A90" s="8">
        <v>88</v>
      </c>
      <c r="B90" s="9" t="s">
        <v>313</v>
      </c>
      <c r="C90" s="9" t="s">
        <v>314</v>
      </c>
      <c r="D90" s="9" t="s">
        <v>25</v>
      </c>
      <c r="E90" s="10">
        <v>87102</v>
      </c>
      <c r="F90" s="9" t="s">
        <v>315</v>
      </c>
      <c r="G90" s="11"/>
      <c r="H90">
        <v>88</v>
      </c>
      <c r="I90" t="str">
        <f t="shared" si="11"/>
        <v>205 Silver Ave. SW</v>
      </c>
      <c r="J90">
        <f t="shared" si="8"/>
        <v>88</v>
      </c>
      <c r="K90">
        <f t="shared" si="9"/>
        <v>1.0008999999999999</v>
      </c>
      <c r="L90" s="12" t="s">
        <v>314</v>
      </c>
      <c r="O90">
        <v>91</v>
      </c>
      <c r="P90" t="str">
        <f t="shared" si="7"/>
        <v/>
      </c>
      <c r="Q90" t="str">
        <f t="shared" si="10"/>
        <v/>
      </c>
      <c r="R90" t="str">
        <f>IFERROR(SEARCH(#REF!,S90)+ROW()/100000,"")</f>
        <v/>
      </c>
      <c r="S90" s="13" t="s">
        <v>273</v>
      </c>
    </row>
    <row r="91" spans="1:19" ht="18" customHeight="1" x14ac:dyDescent="0.25">
      <c r="A91" s="8">
        <v>89</v>
      </c>
      <c r="B91" s="9" t="s">
        <v>316</v>
      </c>
      <c r="C91" s="9" t="s">
        <v>317</v>
      </c>
      <c r="D91" s="9" t="s">
        <v>318</v>
      </c>
      <c r="E91" s="10">
        <v>88340</v>
      </c>
      <c r="F91" s="9" t="s">
        <v>319</v>
      </c>
      <c r="G91" s="14"/>
      <c r="H91">
        <v>89</v>
      </c>
      <c r="I91" t="str">
        <f t="shared" si="11"/>
        <v>101 Central Ave.</v>
      </c>
      <c r="J91">
        <f t="shared" si="8"/>
        <v>89</v>
      </c>
      <c r="K91">
        <f t="shared" si="9"/>
        <v>1.00091</v>
      </c>
      <c r="L91" s="12" t="s">
        <v>317</v>
      </c>
      <c r="O91">
        <v>92</v>
      </c>
      <c r="P91" t="str">
        <f t="shared" si="7"/>
        <v/>
      </c>
      <c r="Q91" t="str">
        <f t="shared" si="10"/>
        <v/>
      </c>
      <c r="R91" t="str">
        <f>IFERROR(SEARCH(#REF!,S91)+ROW()/100000,"")</f>
        <v/>
      </c>
      <c r="S91" s="15" t="s">
        <v>276</v>
      </c>
    </row>
    <row r="92" spans="1:19" ht="18" customHeight="1" x14ac:dyDescent="0.25">
      <c r="A92" s="8">
        <v>90</v>
      </c>
      <c r="B92" s="9" t="s">
        <v>320</v>
      </c>
      <c r="C92" s="9" t="s">
        <v>321</v>
      </c>
      <c r="D92" s="9" t="s">
        <v>322</v>
      </c>
      <c r="E92" s="10">
        <v>87553</v>
      </c>
      <c r="F92" s="9" t="s">
        <v>323</v>
      </c>
      <c r="G92" s="11"/>
      <c r="H92">
        <v>90</v>
      </c>
      <c r="I92" t="str">
        <f t="shared" si="11"/>
        <v>Eagle View Lane</v>
      </c>
      <c r="J92">
        <f t="shared" si="8"/>
        <v>90</v>
      </c>
      <c r="K92">
        <f t="shared" si="9"/>
        <v>1.00092</v>
      </c>
      <c r="L92" s="12" t="s">
        <v>321</v>
      </c>
      <c r="O92">
        <v>93</v>
      </c>
      <c r="P92" t="str">
        <f t="shared" si="7"/>
        <v/>
      </c>
      <c r="Q92" t="str">
        <f t="shared" si="10"/>
        <v/>
      </c>
      <c r="R92" t="str">
        <f>IFERROR(SEARCH(#REF!,S92)+ROW()/100000,"")</f>
        <v/>
      </c>
      <c r="S92" s="13" t="s">
        <v>279</v>
      </c>
    </row>
    <row r="93" spans="1:19" ht="18" customHeight="1" x14ac:dyDescent="0.25">
      <c r="A93" s="8">
        <v>91</v>
      </c>
      <c r="B93" s="9" t="s">
        <v>324</v>
      </c>
      <c r="C93" s="9" t="s">
        <v>325</v>
      </c>
      <c r="D93" s="9" t="s">
        <v>326</v>
      </c>
      <c r="E93" s="10">
        <v>88130</v>
      </c>
      <c r="F93" s="9" t="s">
        <v>327</v>
      </c>
      <c r="G93" s="14"/>
      <c r="H93">
        <v>91</v>
      </c>
      <c r="I93" t="str">
        <f t="shared" si="11"/>
        <v>109 N. Ave I</v>
      </c>
      <c r="J93">
        <f t="shared" si="8"/>
        <v>91</v>
      </c>
      <c r="K93">
        <f t="shared" si="9"/>
        <v>1.0009300000000001</v>
      </c>
      <c r="L93" s="12" t="s">
        <v>325</v>
      </c>
      <c r="O93">
        <v>94</v>
      </c>
      <c r="P93" t="str">
        <f t="shared" si="7"/>
        <v/>
      </c>
      <c r="Q93" t="str">
        <f t="shared" si="10"/>
        <v/>
      </c>
      <c r="R93" t="str">
        <f>IFERROR(SEARCH(#REF!,S93)+ROW()/100000,"")</f>
        <v/>
      </c>
      <c r="S93" s="15" t="s">
        <v>282</v>
      </c>
    </row>
    <row r="94" spans="1:19" ht="18" customHeight="1" x14ac:dyDescent="0.25">
      <c r="A94" s="8">
        <v>92</v>
      </c>
      <c r="B94" s="9" t="s">
        <v>328</v>
      </c>
      <c r="C94" s="9" t="s">
        <v>329</v>
      </c>
      <c r="D94" s="9" t="s">
        <v>25</v>
      </c>
      <c r="E94" s="10">
        <v>87109</v>
      </c>
      <c r="F94" s="9" t="s">
        <v>330</v>
      </c>
      <c r="G94" s="11"/>
      <c r="H94">
        <v>92</v>
      </c>
      <c r="I94" t="str">
        <f t="shared" si="11"/>
        <v>4401 Montgomery NE</v>
      </c>
      <c r="J94">
        <f t="shared" si="8"/>
        <v>92</v>
      </c>
      <c r="K94">
        <f t="shared" si="9"/>
        <v>1.0009399999999999</v>
      </c>
      <c r="L94" s="12" t="s">
        <v>329</v>
      </c>
      <c r="O94">
        <v>95</v>
      </c>
      <c r="P94" t="str">
        <f t="shared" si="7"/>
        <v/>
      </c>
      <c r="Q94" t="str">
        <f t="shared" si="10"/>
        <v/>
      </c>
      <c r="R94" t="str">
        <f>IFERROR(SEARCH(#REF!,S94)+ROW()/100000,"")</f>
        <v/>
      </c>
      <c r="S94" s="13" t="s">
        <v>285</v>
      </c>
    </row>
    <row r="95" spans="1:19" ht="18" customHeight="1" x14ac:dyDescent="0.25">
      <c r="A95" s="8">
        <v>93</v>
      </c>
      <c r="B95" s="9" t="s">
        <v>331</v>
      </c>
      <c r="C95" s="9" t="s">
        <v>332</v>
      </c>
      <c r="D95" s="9" t="s">
        <v>25</v>
      </c>
      <c r="E95" s="10">
        <v>87108</v>
      </c>
      <c r="F95" s="9" t="s">
        <v>70</v>
      </c>
      <c r="G95" s="14"/>
      <c r="H95">
        <v>93</v>
      </c>
      <c r="I95" t="str">
        <f t="shared" si="11"/>
        <v>437 Kentucky St. SE</v>
      </c>
      <c r="J95">
        <f t="shared" si="8"/>
        <v>93</v>
      </c>
      <c r="K95">
        <f t="shared" si="9"/>
        <v>1.00095</v>
      </c>
      <c r="L95" s="12" t="s">
        <v>332</v>
      </c>
      <c r="O95">
        <v>96</v>
      </c>
      <c r="P95" t="str">
        <f t="shared" si="7"/>
        <v/>
      </c>
      <c r="Q95" t="str">
        <f t="shared" si="10"/>
        <v/>
      </c>
      <c r="R95" t="str">
        <f>IFERROR(SEARCH(#REF!,S95)+ROW()/100000,"")</f>
        <v/>
      </c>
      <c r="S95" s="15" t="s">
        <v>333</v>
      </c>
    </row>
    <row r="96" spans="1:19" ht="18" customHeight="1" x14ac:dyDescent="0.25">
      <c r="A96" s="8">
        <v>94</v>
      </c>
      <c r="B96" s="9" t="s">
        <v>334</v>
      </c>
      <c r="C96" s="9" t="s">
        <v>335</v>
      </c>
      <c r="D96" s="9" t="s">
        <v>212</v>
      </c>
      <c r="E96" s="10">
        <v>88030</v>
      </c>
      <c r="F96" s="9" t="s">
        <v>336</v>
      </c>
      <c r="G96" s="11"/>
      <c r="H96">
        <v>94</v>
      </c>
      <c r="I96" t="str">
        <f t="shared" si="11"/>
        <v>800 W. Buckeye St.</v>
      </c>
      <c r="J96">
        <f t="shared" si="8"/>
        <v>94</v>
      </c>
      <c r="K96">
        <f t="shared" si="9"/>
        <v>1.0009600000000001</v>
      </c>
      <c r="L96" s="12" t="s">
        <v>335</v>
      </c>
      <c r="O96">
        <v>97</v>
      </c>
      <c r="P96" t="str">
        <f t="shared" si="7"/>
        <v/>
      </c>
      <c r="Q96" t="str">
        <f t="shared" si="10"/>
        <v/>
      </c>
      <c r="R96" t="str">
        <f>IFERROR(SEARCH(#REF!,S96)+ROW()/100000,"")</f>
        <v/>
      </c>
      <c r="S96" s="13" t="s">
        <v>288</v>
      </c>
    </row>
    <row r="97" spans="1:19" ht="18" customHeight="1" x14ac:dyDescent="0.25">
      <c r="A97" s="8">
        <v>95</v>
      </c>
      <c r="B97" s="9" t="s">
        <v>337</v>
      </c>
      <c r="C97" s="9" t="s">
        <v>338</v>
      </c>
      <c r="D97" s="9" t="s">
        <v>98</v>
      </c>
      <c r="E97" s="10">
        <v>87701</v>
      </c>
      <c r="F97" s="9" t="s">
        <v>339</v>
      </c>
      <c r="G97" s="14"/>
      <c r="H97">
        <v>95</v>
      </c>
      <c r="I97" t="str">
        <f t="shared" si="11"/>
        <v>2351 Moreland Drive</v>
      </c>
      <c r="J97">
        <f t="shared" si="8"/>
        <v>95</v>
      </c>
      <c r="K97">
        <f t="shared" si="9"/>
        <v>1.0009699999999999</v>
      </c>
      <c r="L97" s="12" t="s">
        <v>338</v>
      </c>
      <c r="O97">
        <v>98</v>
      </c>
      <c r="P97" t="str">
        <f t="shared" si="7"/>
        <v/>
      </c>
      <c r="Q97" t="str">
        <f t="shared" si="10"/>
        <v/>
      </c>
      <c r="R97" t="str">
        <f>IFERROR(SEARCH(#REF!,S97)+ROW()/100000,"")</f>
        <v/>
      </c>
      <c r="S97" s="15" t="s">
        <v>288</v>
      </c>
    </row>
    <row r="98" spans="1:19" ht="18" customHeight="1" x14ac:dyDescent="0.25">
      <c r="A98" s="8">
        <v>96</v>
      </c>
      <c r="B98" s="9" t="s">
        <v>340</v>
      </c>
      <c r="C98" s="9" t="s">
        <v>341</v>
      </c>
      <c r="D98" s="9" t="s">
        <v>25</v>
      </c>
      <c r="E98" s="10">
        <v>87114</v>
      </c>
      <c r="F98" s="9" t="s">
        <v>342</v>
      </c>
      <c r="G98" s="11"/>
      <c r="H98">
        <v>96</v>
      </c>
      <c r="I98" t="str">
        <f t="shared" si="11"/>
        <v>3600 Old Airport Road NW</v>
      </c>
      <c r="J98">
        <f t="shared" si="8"/>
        <v>96</v>
      </c>
      <c r="K98">
        <f t="shared" si="9"/>
        <v>1.00098</v>
      </c>
      <c r="L98" s="12" t="s">
        <v>341</v>
      </c>
      <c r="O98">
        <v>99</v>
      </c>
      <c r="P98" t="str">
        <f t="shared" si="7"/>
        <v/>
      </c>
      <c r="Q98" t="str">
        <f t="shared" si="10"/>
        <v/>
      </c>
      <c r="R98" t="str">
        <f>IFERROR(SEARCH(#REF!,S98)+ROW()/100000,"")</f>
        <v/>
      </c>
      <c r="S98" s="13" t="s">
        <v>343</v>
      </c>
    </row>
    <row r="99" spans="1:19" ht="18" customHeight="1" x14ac:dyDescent="0.25">
      <c r="A99" s="8">
        <v>97</v>
      </c>
      <c r="B99" s="9" t="s">
        <v>344</v>
      </c>
      <c r="C99" s="9" t="s">
        <v>345</v>
      </c>
      <c r="D99" s="9" t="s">
        <v>58</v>
      </c>
      <c r="E99" s="10">
        <v>87002</v>
      </c>
      <c r="F99" s="9" t="s">
        <v>346</v>
      </c>
      <c r="G99" s="14"/>
      <c r="H99">
        <v>97</v>
      </c>
      <c r="I99" t="str">
        <f t="shared" si="11"/>
        <v>420 N. Second St. #9</v>
      </c>
      <c r="J99">
        <f t="shared" si="8"/>
        <v>97</v>
      </c>
      <c r="K99">
        <f t="shared" si="9"/>
        <v>1.00099</v>
      </c>
      <c r="L99" s="12" t="s">
        <v>345</v>
      </c>
      <c r="O99">
        <v>100</v>
      </c>
      <c r="P99" t="str">
        <f t="shared" si="7"/>
        <v/>
      </c>
      <c r="Q99" t="str">
        <f t="shared" si="10"/>
        <v/>
      </c>
      <c r="R99" t="str">
        <f>IFERROR(SEARCH(#REF!,S99)+ROW()/100000,"")</f>
        <v/>
      </c>
      <c r="S99" s="15" t="s">
        <v>294</v>
      </c>
    </row>
    <row r="100" spans="1:19" ht="18" customHeight="1" x14ac:dyDescent="0.25">
      <c r="A100" s="8">
        <v>98</v>
      </c>
      <c r="B100" s="9" t="s">
        <v>347</v>
      </c>
      <c r="C100" s="9" t="s">
        <v>348</v>
      </c>
      <c r="D100" s="9" t="s">
        <v>16</v>
      </c>
      <c r="E100" s="10">
        <v>87505</v>
      </c>
      <c r="F100" s="9" t="s">
        <v>349</v>
      </c>
      <c r="G100" s="11"/>
      <c r="H100">
        <v>98</v>
      </c>
      <c r="I100" t="str">
        <f t="shared" si="11"/>
        <v>2325 Cerrillos Road</v>
      </c>
      <c r="J100">
        <f t="shared" si="8"/>
        <v>98</v>
      </c>
      <c r="K100">
        <f t="shared" si="9"/>
        <v>1.0009999999999999</v>
      </c>
      <c r="L100" s="12" t="s">
        <v>348</v>
      </c>
      <c r="O100">
        <v>101</v>
      </c>
      <c r="P100" t="str">
        <f t="shared" si="7"/>
        <v/>
      </c>
      <c r="Q100" t="str">
        <f t="shared" si="10"/>
        <v/>
      </c>
      <c r="R100" t="str">
        <f>IFERROR(SEARCH(#REF!,S100)+ROW()/100000,"")</f>
        <v/>
      </c>
      <c r="S100" s="13" t="s">
        <v>298</v>
      </c>
    </row>
    <row r="101" spans="1:19" ht="18" customHeight="1" x14ac:dyDescent="0.25">
      <c r="A101" s="8">
        <v>99</v>
      </c>
      <c r="B101" s="9" t="s">
        <v>350</v>
      </c>
      <c r="C101" s="9" t="s">
        <v>351</v>
      </c>
      <c r="D101" s="9" t="s">
        <v>212</v>
      </c>
      <c r="E101" s="10">
        <v>88030</v>
      </c>
      <c r="F101" s="9" t="s">
        <v>352</v>
      </c>
      <c r="G101" s="14"/>
      <c r="H101">
        <v>99</v>
      </c>
      <c r="I101" t="str">
        <f t="shared" si="11"/>
        <v>601 S. Santa Monica St.</v>
      </c>
      <c r="J101">
        <f t="shared" si="8"/>
        <v>99</v>
      </c>
      <c r="K101">
        <f t="shared" si="9"/>
        <v>1.00101</v>
      </c>
      <c r="L101" s="12" t="s">
        <v>351</v>
      </c>
      <c r="O101">
        <v>102</v>
      </c>
      <c r="P101" t="str">
        <f t="shared" si="7"/>
        <v/>
      </c>
      <c r="Q101" t="str">
        <f t="shared" si="10"/>
        <v/>
      </c>
      <c r="R101" t="str">
        <f>IFERROR(SEARCH(#REF!,S101)+ROW()/100000,"")</f>
        <v/>
      </c>
      <c r="S101" s="15" t="s">
        <v>353</v>
      </c>
    </row>
    <row r="102" spans="1:19" ht="18" customHeight="1" x14ac:dyDescent="0.25">
      <c r="A102" s="8">
        <v>100</v>
      </c>
      <c r="B102" s="9" t="s">
        <v>354</v>
      </c>
      <c r="C102" s="9" t="s">
        <v>355</v>
      </c>
      <c r="D102" s="9" t="s">
        <v>47</v>
      </c>
      <c r="E102" s="10">
        <v>88240</v>
      </c>
      <c r="F102" s="9" t="s">
        <v>356</v>
      </c>
      <c r="G102" s="11"/>
      <c r="H102">
        <v>100</v>
      </c>
      <c r="I102" t="str">
        <f t="shared" si="11"/>
        <v>1023 E. Glorietta Drive</v>
      </c>
      <c r="J102">
        <f t="shared" si="8"/>
        <v>100</v>
      </c>
      <c r="K102">
        <f t="shared" si="9"/>
        <v>1.00102</v>
      </c>
      <c r="L102" s="12" t="s">
        <v>355</v>
      </c>
      <c r="O102">
        <v>103</v>
      </c>
      <c r="P102" t="str">
        <f t="shared" si="7"/>
        <v/>
      </c>
      <c r="Q102" t="str">
        <f t="shared" si="10"/>
        <v/>
      </c>
      <c r="R102" t="str">
        <f>IFERROR(SEARCH(#REF!,S102)+ROW()/100000,"")</f>
        <v/>
      </c>
      <c r="S102" s="13" t="s">
        <v>353</v>
      </c>
    </row>
    <row r="103" spans="1:19" ht="18" customHeight="1" x14ac:dyDescent="0.25">
      <c r="A103" s="8">
        <v>101</v>
      </c>
      <c r="B103" s="9" t="s">
        <v>357</v>
      </c>
      <c r="C103" s="9" t="s">
        <v>358</v>
      </c>
      <c r="D103" s="9" t="s">
        <v>25</v>
      </c>
      <c r="E103" s="10">
        <v>87112</v>
      </c>
      <c r="F103" s="9" t="s">
        <v>359</v>
      </c>
      <c r="G103" s="14"/>
      <c r="H103">
        <v>101</v>
      </c>
      <c r="I103" t="str">
        <f t="shared" si="11"/>
        <v>1025 Chelwood Park Blvd. NE</v>
      </c>
      <c r="J103">
        <f t="shared" si="8"/>
        <v>101</v>
      </c>
      <c r="K103">
        <f t="shared" si="9"/>
        <v>1.0010300000000001</v>
      </c>
      <c r="L103" s="12" t="s">
        <v>358</v>
      </c>
      <c r="O103">
        <v>104</v>
      </c>
      <c r="P103" t="str">
        <f t="shared" si="7"/>
        <v/>
      </c>
      <c r="Q103" t="str">
        <f t="shared" si="10"/>
        <v/>
      </c>
      <c r="R103" t="str">
        <f>IFERROR(SEARCH(#REF!,S103)+ROW()/100000,"")</f>
        <v/>
      </c>
      <c r="S103" s="15" t="s">
        <v>360</v>
      </c>
    </row>
    <row r="104" spans="1:19" ht="18" customHeight="1" x14ac:dyDescent="0.25">
      <c r="A104" s="8">
        <v>102</v>
      </c>
      <c r="B104" s="9" t="s">
        <v>361</v>
      </c>
      <c r="C104" s="9" t="s">
        <v>362</v>
      </c>
      <c r="D104" s="9" t="s">
        <v>228</v>
      </c>
      <c r="E104" s="10">
        <v>87401</v>
      </c>
      <c r="F104" s="9" t="s">
        <v>363</v>
      </c>
      <c r="G104" s="11"/>
      <c r="H104">
        <v>102</v>
      </c>
      <c r="I104" t="str">
        <f t="shared" si="11"/>
        <v>900 Cannery Court</v>
      </c>
      <c r="J104">
        <f t="shared" si="8"/>
        <v>102</v>
      </c>
      <c r="K104">
        <f t="shared" si="9"/>
        <v>1.0010399999999999</v>
      </c>
      <c r="L104" s="12" t="s">
        <v>362</v>
      </c>
      <c r="O104">
        <v>105</v>
      </c>
      <c r="P104" t="str">
        <f t="shared" si="7"/>
        <v/>
      </c>
      <c r="Q104" t="str">
        <f t="shared" si="10"/>
        <v/>
      </c>
      <c r="R104" t="str">
        <f>IFERROR(SEARCH(#REF!,S104)+ROW()/100000,"")</f>
        <v/>
      </c>
      <c r="S104" s="13" t="s">
        <v>364</v>
      </c>
    </row>
    <row r="105" spans="1:19" ht="18" customHeight="1" x14ac:dyDescent="0.25">
      <c r="A105" s="8">
        <v>103</v>
      </c>
      <c r="B105" s="9" t="s">
        <v>365</v>
      </c>
      <c r="C105" s="9" t="s">
        <v>366</v>
      </c>
      <c r="D105" s="9" t="s">
        <v>25</v>
      </c>
      <c r="E105" s="10">
        <v>87120</v>
      </c>
      <c r="F105" s="9" t="s">
        <v>367</v>
      </c>
      <c r="G105" s="14"/>
      <c r="H105">
        <v>103</v>
      </c>
      <c r="I105" t="str">
        <f t="shared" si="11"/>
        <v>3704 Ladera Drive NW</v>
      </c>
      <c r="J105">
        <f t="shared" si="8"/>
        <v>103</v>
      </c>
      <c r="K105">
        <f t="shared" si="9"/>
        <v>1.00105</v>
      </c>
      <c r="L105" s="12" t="s">
        <v>366</v>
      </c>
      <c r="O105">
        <v>106</v>
      </c>
      <c r="P105" t="str">
        <f t="shared" si="7"/>
        <v/>
      </c>
      <c r="Q105" t="str">
        <f t="shared" si="10"/>
        <v/>
      </c>
      <c r="R105" t="str">
        <f>IFERROR(SEARCH(#REF!,S105)+ROW()/100000,"")</f>
        <v/>
      </c>
      <c r="S105" s="15" t="s">
        <v>305</v>
      </c>
    </row>
    <row r="106" spans="1:19" ht="18" customHeight="1" x14ac:dyDescent="0.25">
      <c r="A106" s="8">
        <v>104</v>
      </c>
      <c r="B106" s="9" t="s">
        <v>368</v>
      </c>
      <c r="C106" s="9" t="s">
        <v>369</v>
      </c>
      <c r="D106" s="9" t="s">
        <v>370</v>
      </c>
      <c r="E106" s="10">
        <v>88345</v>
      </c>
      <c r="F106" s="9" t="s">
        <v>371</v>
      </c>
      <c r="G106" s="11"/>
      <c r="H106">
        <v>104</v>
      </c>
      <c r="I106" t="str">
        <f t="shared" si="11"/>
        <v>107 Jack Little Drive</v>
      </c>
      <c r="J106">
        <f t="shared" si="8"/>
        <v>104</v>
      </c>
      <c r="K106">
        <f t="shared" si="9"/>
        <v>1.0010600000000001</v>
      </c>
      <c r="L106" s="12" t="s">
        <v>369</v>
      </c>
      <c r="O106">
        <v>107</v>
      </c>
      <c r="P106" t="str">
        <f t="shared" si="7"/>
        <v/>
      </c>
      <c r="Q106" t="str">
        <f t="shared" si="10"/>
        <v/>
      </c>
      <c r="R106" t="str">
        <f>IFERROR(SEARCH(#REF!,S106)+ROW()/100000,"")</f>
        <v/>
      </c>
      <c r="S106" s="13" t="s">
        <v>372</v>
      </c>
    </row>
    <row r="107" spans="1:19" ht="18" customHeight="1" x14ac:dyDescent="0.25">
      <c r="A107" s="8">
        <v>105</v>
      </c>
      <c r="B107" s="9" t="s">
        <v>373</v>
      </c>
      <c r="C107" s="9" t="s">
        <v>374</v>
      </c>
      <c r="D107" s="9" t="s">
        <v>25</v>
      </c>
      <c r="E107" s="10">
        <v>87106</v>
      </c>
      <c r="F107" s="9" t="s">
        <v>375</v>
      </c>
      <c r="G107" s="14"/>
      <c r="H107">
        <v>105</v>
      </c>
      <c r="I107" t="str">
        <f t="shared" si="11"/>
        <v>1200 Dickerson Drive SE</v>
      </c>
      <c r="J107">
        <f t="shared" si="8"/>
        <v>105</v>
      </c>
      <c r="K107">
        <f t="shared" si="9"/>
        <v>1.0010699999999999</v>
      </c>
      <c r="L107" s="12" t="s">
        <v>374</v>
      </c>
      <c r="O107">
        <v>108</v>
      </c>
      <c r="P107" t="str">
        <f t="shared" si="7"/>
        <v/>
      </c>
      <c r="Q107" t="str">
        <f t="shared" si="10"/>
        <v/>
      </c>
      <c r="R107" t="str">
        <f>IFERROR(SEARCH(#REF!,S107)+ROW()/100000,"")</f>
        <v/>
      </c>
      <c r="S107" s="15" t="s">
        <v>312</v>
      </c>
    </row>
    <row r="108" spans="1:19" ht="18" customHeight="1" x14ac:dyDescent="0.25">
      <c r="A108" s="8">
        <v>106</v>
      </c>
      <c r="B108" s="9" t="s">
        <v>376</v>
      </c>
      <c r="C108" s="9" t="s">
        <v>377</v>
      </c>
      <c r="D108" s="9" t="s">
        <v>378</v>
      </c>
      <c r="E108" s="10">
        <v>87004</v>
      </c>
      <c r="F108" s="9" t="s">
        <v>379</v>
      </c>
      <c r="G108" s="11"/>
      <c r="H108">
        <v>106</v>
      </c>
      <c r="I108" t="str">
        <f t="shared" si="11"/>
        <v>201 Villa Elena Lane</v>
      </c>
      <c r="J108">
        <f t="shared" si="8"/>
        <v>106</v>
      </c>
      <c r="K108">
        <f t="shared" si="9"/>
        <v>1.00108</v>
      </c>
      <c r="L108" s="12" t="s">
        <v>377</v>
      </c>
      <c r="O108">
        <v>109</v>
      </c>
      <c r="P108" t="str">
        <f t="shared" si="7"/>
        <v/>
      </c>
      <c r="Q108" t="str">
        <f t="shared" si="10"/>
        <v/>
      </c>
      <c r="R108" t="str">
        <f>IFERROR(SEARCH(#REF!,S108)+ROW()/100000,"")</f>
        <v/>
      </c>
      <c r="S108" s="13" t="s">
        <v>315</v>
      </c>
    </row>
    <row r="109" spans="1:19" ht="18" customHeight="1" x14ac:dyDescent="0.25">
      <c r="A109" s="8">
        <v>107</v>
      </c>
      <c r="B109" s="9" t="s">
        <v>380</v>
      </c>
      <c r="C109" s="9" t="s">
        <v>381</v>
      </c>
      <c r="D109" s="9" t="s">
        <v>382</v>
      </c>
      <c r="E109" s="10">
        <v>88346</v>
      </c>
      <c r="F109" s="9" t="s">
        <v>383</v>
      </c>
      <c r="G109" s="14"/>
      <c r="H109">
        <v>107</v>
      </c>
      <c r="I109" t="str">
        <f t="shared" si="11"/>
        <v>102 Dipalo Hill Drive</v>
      </c>
      <c r="J109">
        <f t="shared" si="8"/>
        <v>107</v>
      </c>
      <c r="K109">
        <f t="shared" si="9"/>
        <v>1.00109</v>
      </c>
      <c r="L109" s="12" t="s">
        <v>381</v>
      </c>
      <c r="O109">
        <v>110</v>
      </c>
      <c r="P109" t="str">
        <f t="shared" si="7"/>
        <v/>
      </c>
      <c r="Q109" t="str">
        <f t="shared" si="10"/>
        <v/>
      </c>
      <c r="R109" t="str">
        <f>IFERROR(SEARCH(#REF!,S109)+ROW()/100000,"")</f>
        <v/>
      </c>
      <c r="S109" s="15" t="s">
        <v>319</v>
      </c>
    </row>
    <row r="110" spans="1:19" ht="18" customHeight="1" x14ac:dyDescent="0.25">
      <c r="A110" s="8">
        <v>108</v>
      </c>
      <c r="B110" s="9" t="s">
        <v>384</v>
      </c>
      <c r="C110" s="9" t="s">
        <v>385</v>
      </c>
      <c r="D110" s="9" t="s">
        <v>228</v>
      </c>
      <c r="E110" s="10">
        <v>87401</v>
      </c>
      <c r="F110" s="9" t="s">
        <v>386</v>
      </c>
      <c r="G110" s="11"/>
      <c r="H110">
        <v>108</v>
      </c>
      <c r="I110" t="str">
        <f t="shared" si="11"/>
        <v>3500 Butler Ave.</v>
      </c>
      <c r="J110">
        <f t="shared" si="8"/>
        <v>108</v>
      </c>
      <c r="K110">
        <f t="shared" si="9"/>
        <v>1.0011000000000001</v>
      </c>
      <c r="L110" s="12" t="s">
        <v>385</v>
      </c>
      <c r="O110">
        <v>111</v>
      </c>
      <c r="P110" t="str">
        <f t="shared" si="7"/>
        <v/>
      </c>
      <c r="Q110" t="str">
        <f t="shared" si="10"/>
        <v/>
      </c>
      <c r="R110" t="str">
        <f>IFERROR(SEARCH(#REF!,S110)+ROW()/100000,"")</f>
        <v/>
      </c>
      <c r="S110" s="13" t="s">
        <v>323</v>
      </c>
    </row>
    <row r="111" spans="1:19" ht="18" customHeight="1" x14ac:dyDescent="0.25">
      <c r="A111" s="8">
        <v>109</v>
      </c>
      <c r="B111" s="9" t="s">
        <v>387</v>
      </c>
      <c r="C111" s="9" t="s">
        <v>388</v>
      </c>
      <c r="D111" s="9" t="s">
        <v>389</v>
      </c>
      <c r="E111" s="10">
        <v>87026</v>
      </c>
      <c r="F111" s="9" t="s">
        <v>390</v>
      </c>
      <c r="G111" s="14"/>
      <c r="H111">
        <v>109</v>
      </c>
      <c r="I111" t="str">
        <f t="shared" si="11"/>
        <v>13 Rodeo Drive</v>
      </c>
      <c r="J111">
        <f t="shared" si="8"/>
        <v>109</v>
      </c>
      <c r="K111">
        <f t="shared" si="9"/>
        <v>1.0011099999999999</v>
      </c>
      <c r="L111" s="12" t="s">
        <v>388</v>
      </c>
      <c r="O111">
        <v>112</v>
      </c>
      <c r="P111" t="str">
        <f t="shared" si="7"/>
        <v/>
      </c>
      <c r="Q111" t="str">
        <f t="shared" si="10"/>
        <v/>
      </c>
      <c r="R111" t="str">
        <f>IFERROR(SEARCH(#REF!,S111)+ROW()/100000,"")</f>
        <v/>
      </c>
      <c r="S111" s="15" t="s">
        <v>327</v>
      </c>
    </row>
    <row r="112" spans="1:19" ht="18" customHeight="1" x14ac:dyDescent="0.25">
      <c r="A112" s="8">
        <v>110</v>
      </c>
      <c r="B112" s="9" t="s">
        <v>391</v>
      </c>
      <c r="C112" s="9" t="s">
        <v>392</v>
      </c>
      <c r="D112" s="9" t="s">
        <v>25</v>
      </c>
      <c r="E112" s="10">
        <v>87108</v>
      </c>
      <c r="F112" s="9" t="s">
        <v>393</v>
      </c>
      <c r="G112" s="11"/>
      <c r="H112">
        <v>110</v>
      </c>
      <c r="I112" t="str">
        <f t="shared" si="11"/>
        <v>1201 San Pedro Drive SE</v>
      </c>
      <c r="J112">
        <f t="shared" si="8"/>
        <v>110</v>
      </c>
      <c r="K112">
        <f t="shared" si="9"/>
        <v>1.00112</v>
      </c>
      <c r="L112" s="12" t="s">
        <v>392</v>
      </c>
      <c r="O112">
        <v>113</v>
      </c>
      <c r="P112" t="str">
        <f t="shared" si="7"/>
        <v/>
      </c>
      <c r="Q112" t="str">
        <f t="shared" si="10"/>
        <v/>
      </c>
      <c r="R112" t="str">
        <f>IFERROR(SEARCH(#REF!,S112)+ROW()/100000,"")</f>
        <v/>
      </c>
      <c r="S112" s="13" t="s">
        <v>330</v>
      </c>
    </row>
    <row r="113" spans="1:19" ht="18" customHeight="1" x14ac:dyDescent="0.25">
      <c r="A113" s="8">
        <v>111</v>
      </c>
      <c r="B113" s="9" t="s">
        <v>394</v>
      </c>
      <c r="C113" s="9" t="s">
        <v>395</v>
      </c>
      <c r="D113" s="9" t="s">
        <v>16</v>
      </c>
      <c r="E113" s="10">
        <v>87505</v>
      </c>
      <c r="F113" s="9" t="s">
        <v>396</v>
      </c>
      <c r="G113" s="14"/>
      <c r="H113">
        <v>111</v>
      </c>
      <c r="I113" t="str">
        <f t="shared" si="11"/>
        <v>2001 Hopewell</v>
      </c>
      <c r="J113">
        <f t="shared" si="8"/>
        <v>111</v>
      </c>
      <c r="K113">
        <f t="shared" si="9"/>
        <v>1.0011300000000001</v>
      </c>
      <c r="L113" s="12" t="s">
        <v>395</v>
      </c>
      <c r="O113">
        <v>114</v>
      </c>
      <c r="P113" t="str">
        <f t="shared" ref="P113:P151" si="12">IFERROR(VLOOKUP(O113,Q113:S389,3,FALSE),"")</f>
        <v/>
      </c>
      <c r="Q113" t="str">
        <f t="shared" si="10"/>
        <v/>
      </c>
      <c r="R113" t="str">
        <f>IFERROR(SEARCH(#REF!,S113)+ROW()/100000,"")</f>
        <v/>
      </c>
      <c r="S113" s="15" t="s">
        <v>397</v>
      </c>
    </row>
    <row r="114" spans="1:19" ht="18" customHeight="1" x14ac:dyDescent="0.25">
      <c r="A114" s="8">
        <v>112</v>
      </c>
      <c r="B114" s="9" t="s">
        <v>398</v>
      </c>
      <c r="C114" s="9" t="s">
        <v>399</v>
      </c>
      <c r="D114" s="9" t="s">
        <v>25</v>
      </c>
      <c r="E114" s="10">
        <v>87107</v>
      </c>
      <c r="F114" s="9" t="s">
        <v>400</v>
      </c>
      <c r="G114" s="11"/>
      <c r="H114">
        <v>112</v>
      </c>
      <c r="I114" t="str">
        <f t="shared" si="11"/>
        <v>4920 Union Way NE</v>
      </c>
      <c r="J114">
        <f t="shared" si="8"/>
        <v>112</v>
      </c>
      <c r="K114">
        <f t="shared" si="9"/>
        <v>1.0011399999999999</v>
      </c>
      <c r="L114" s="12" t="s">
        <v>399</v>
      </c>
      <c r="O114">
        <v>115</v>
      </c>
      <c r="P114" t="str">
        <f t="shared" si="12"/>
        <v/>
      </c>
      <c r="Q114" t="str">
        <f t="shared" si="10"/>
        <v/>
      </c>
      <c r="R114" t="str">
        <f>IFERROR(SEARCH(#REF!,S114)+ROW()/100000,"")</f>
        <v/>
      </c>
      <c r="S114" s="13" t="s">
        <v>91</v>
      </c>
    </row>
    <row r="115" spans="1:19" ht="18" customHeight="1" x14ac:dyDescent="0.25">
      <c r="A115" s="8">
        <v>113</v>
      </c>
      <c r="B115" s="9" t="s">
        <v>401</v>
      </c>
      <c r="C115" s="9" t="s">
        <v>399</v>
      </c>
      <c r="D115" s="9" t="s">
        <v>25</v>
      </c>
      <c r="E115" s="10">
        <v>87107</v>
      </c>
      <c r="F115" s="9" t="s">
        <v>400</v>
      </c>
      <c r="G115" s="14"/>
      <c r="H115">
        <v>113</v>
      </c>
      <c r="I115" t="str">
        <f t="shared" si="11"/>
        <v>4920 Union Way NE</v>
      </c>
      <c r="J115">
        <f t="shared" si="8"/>
        <v>113</v>
      </c>
      <c r="K115">
        <f t="shared" si="9"/>
        <v>1.00115</v>
      </c>
      <c r="L115" s="12" t="s">
        <v>399</v>
      </c>
      <c r="O115">
        <v>116</v>
      </c>
      <c r="P115" t="str">
        <f t="shared" si="12"/>
        <v/>
      </c>
      <c r="Q115" t="str">
        <f t="shared" si="10"/>
        <v/>
      </c>
      <c r="R115" t="str">
        <f>IFERROR(SEARCH(#REF!,S115)+ROW()/100000,"")</f>
        <v/>
      </c>
      <c r="S115" s="15" t="s">
        <v>402</v>
      </c>
    </row>
    <row r="116" spans="1:19" ht="18" customHeight="1" x14ac:dyDescent="0.25">
      <c r="A116" s="8">
        <v>114</v>
      </c>
      <c r="B116" s="9" t="s">
        <v>403</v>
      </c>
      <c r="C116" s="9" t="s">
        <v>404</v>
      </c>
      <c r="D116" s="9" t="s">
        <v>20</v>
      </c>
      <c r="E116" s="10">
        <v>88101</v>
      </c>
      <c r="F116" s="9" t="s">
        <v>405</v>
      </c>
      <c r="G116" s="11"/>
      <c r="H116">
        <v>114</v>
      </c>
      <c r="I116" t="str">
        <f t="shared" si="11"/>
        <v>1500 Mitchell St.</v>
      </c>
      <c r="J116">
        <f t="shared" si="8"/>
        <v>114</v>
      </c>
      <c r="K116">
        <f t="shared" si="9"/>
        <v>1.00116</v>
      </c>
      <c r="L116" s="12" t="s">
        <v>404</v>
      </c>
      <c r="O116">
        <v>117</v>
      </c>
      <c r="P116" t="str">
        <f t="shared" si="12"/>
        <v/>
      </c>
      <c r="Q116" t="str">
        <f t="shared" si="10"/>
        <v/>
      </c>
      <c r="R116" t="str">
        <f>IFERROR(SEARCH(#REF!,S116)+ROW()/100000,"")</f>
        <v/>
      </c>
      <c r="S116" s="13" t="s">
        <v>402</v>
      </c>
    </row>
    <row r="117" spans="1:19" ht="18" customHeight="1" x14ac:dyDescent="0.25">
      <c r="A117" s="8">
        <v>115</v>
      </c>
      <c r="B117" s="9" t="s">
        <v>406</v>
      </c>
      <c r="C117" s="9" t="s">
        <v>407</v>
      </c>
      <c r="D117" s="9" t="s">
        <v>167</v>
      </c>
      <c r="E117" s="10">
        <v>88021</v>
      </c>
      <c r="F117" s="9" t="s">
        <v>408</v>
      </c>
      <c r="G117" s="14"/>
      <c r="H117">
        <v>115</v>
      </c>
      <c r="I117" t="str">
        <f t="shared" si="11"/>
        <v>940 N. Fourth St.</v>
      </c>
      <c r="J117">
        <f t="shared" si="8"/>
        <v>115</v>
      </c>
      <c r="K117">
        <f t="shared" si="9"/>
        <v>1.0011699999999999</v>
      </c>
      <c r="L117" s="12" t="s">
        <v>407</v>
      </c>
      <c r="O117">
        <v>118</v>
      </c>
      <c r="P117" t="str">
        <f t="shared" si="12"/>
        <v/>
      </c>
      <c r="Q117" t="str">
        <f t="shared" si="10"/>
        <v/>
      </c>
      <c r="R117" t="str">
        <f>IFERROR(SEARCH(#REF!,S117)+ROW()/100000,"")</f>
        <v/>
      </c>
      <c r="S117" s="15" t="s">
        <v>409</v>
      </c>
    </row>
    <row r="118" spans="1:19" ht="18" customHeight="1" x14ac:dyDescent="0.25">
      <c r="A118" s="8">
        <v>116</v>
      </c>
      <c r="B118" s="9" t="s">
        <v>410</v>
      </c>
      <c r="C118" s="9" t="s">
        <v>411</v>
      </c>
      <c r="D118" s="9" t="s">
        <v>62</v>
      </c>
      <c r="E118" s="10">
        <v>87571</v>
      </c>
      <c r="F118" s="9" t="s">
        <v>412</v>
      </c>
      <c r="G118" s="11"/>
      <c r="H118">
        <v>116</v>
      </c>
      <c r="I118" t="str">
        <f t="shared" si="11"/>
        <v>1200 Camino de La Cruz</v>
      </c>
      <c r="J118">
        <f t="shared" si="8"/>
        <v>116</v>
      </c>
      <c r="K118">
        <f t="shared" si="9"/>
        <v>1.00118</v>
      </c>
      <c r="L118" s="12" t="s">
        <v>411</v>
      </c>
      <c r="O118">
        <v>119</v>
      </c>
      <c r="P118" t="str">
        <f t="shared" si="12"/>
        <v/>
      </c>
      <c r="Q118" t="str">
        <f t="shared" si="10"/>
        <v/>
      </c>
      <c r="R118" t="str">
        <f>IFERROR(SEARCH(#REF!,S118)+ROW()/100000,"")</f>
        <v/>
      </c>
      <c r="S118" s="13" t="s">
        <v>339</v>
      </c>
    </row>
    <row r="119" spans="1:19" ht="18" customHeight="1" x14ac:dyDescent="0.25">
      <c r="A119" s="8">
        <v>117</v>
      </c>
      <c r="B119" s="9" t="s">
        <v>413</v>
      </c>
      <c r="C119" s="9" t="s">
        <v>414</v>
      </c>
      <c r="D119" s="9" t="s">
        <v>25</v>
      </c>
      <c r="E119" s="10">
        <v>87112</v>
      </c>
      <c r="F119" s="9" t="s">
        <v>415</v>
      </c>
      <c r="G119" s="14"/>
      <c r="H119">
        <v>117</v>
      </c>
      <c r="I119" t="str">
        <f t="shared" si="11"/>
        <v>12601 Lomas Blvd. NE</v>
      </c>
      <c r="J119">
        <f t="shared" si="8"/>
        <v>117</v>
      </c>
      <c r="K119">
        <f t="shared" si="9"/>
        <v>1.00119</v>
      </c>
      <c r="L119" s="12" t="s">
        <v>414</v>
      </c>
      <c r="O119">
        <v>120</v>
      </c>
      <c r="P119" t="str">
        <f t="shared" si="12"/>
        <v/>
      </c>
      <c r="Q119" t="str">
        <f t="shared" si="10"/>
        <v/>
      </c>
      <c r="R119" t="str">
        <f>IFERROR(SEARCH(#REF!,S119)+ROW()/100000,"")</f>
        <v/>
      </c>
      <c r="S119" s="15" t="s">
        <v>342</v>
      </c>
    </row>
    <row r="120" spans="1:19" ht="18" customHeight="1" x14ac:dyDescent="0.25">
      <c r="A120" s="8">
        <v>118</v>
      </c>
      <c r="B120" s="9" t="s">
        <v>416</v>
      </c>
      <c r="C120" s="9" t="s">
        <v>417</v>
      </c>
      <c r="D120" s="9" t="s">
        <v>94</v>
      </c>
      <c r="E120" s="10">
        <v>87544</v>
      </c>
      <c r="F120" s="9" t="s">
        <v>418</v>
      </c>
      <c r="G120" s="11"/>
      <c r="H120">
        <v>118</v>
      </c>
      <c r="I120" t="str">
        <f t="shared" si="11"/>
        <v>2056 Peach St.</v>
      </c>
      <c r="J120">
        <f t="shared" si="8"/>
        <v>118</v>
      </c>
      <c r="K120">
        <f t="shared" si="9"/>
        <v>1.0012000000000001</v>
      </c>
      <c r="L120" s="12" t="s">
        <v>417</v>
      </c>
      <c r="O120">
        <v>121</v>
      </c>
      <c r="P120" t="str">
        <f t="shared" si="12"/>
        <v/>
      </c>
      <c r="Q120" t="str">
        <f t="shared" si="10"/>
        <v/>
      </c>
      <c r="R120" t="str">
        <f>IFERROR(SEARCH(#REF!,S120)+ROW()/100000,"")</f>
        <v/>
      </c>
      <c r="S120" s="13" t="s">
        <v>346</v>
      </c>
    </row>
    <row r="121" spans="1:19" ht="18" customHeight="1" x14ac:dyDescent="0.25">
      <c r="A121" s="8">
        <v>119</v>
      </c>
      <c r="B121" s="9" t="s">
        <v>419</v>
      </c>
      <c r="C121" s="9" t="s">
        <v>420</v>
      </c>
      <c r="D121" s="9" t="s">
        <v>8</v>
      </c>
      <c r="E121" s="10">
        <v>88007</v>
      </c>
      <c r="F121" s="9" t="s">
        <v>421</v>
      </c>
      <c r="G121" s="14"/>
      <c r="H121">
        <v>119</v>
      </c>
      <c r="I121" t="str">
        <f t="shared" si="11"/>
        <v>2301 El Camino Real</v>
      </c>
      <c r="J121">
        <f t="shared" si="8"/>
        <v>119</v>
      </c>
      <c r="K121">
        <f t="shared" si="9"/>
        <v>1.0012099999999999</v>
      </c>
      <c r="L121" s="12" t="s">
        <v>420</v>
      </c>
      <c r="O121">
        <v>122</v>
      </c>
      <c r="P121" t="str">
        <f t="shared" si="12"/>
        <v/>
      </c>
      <c r="Q121" t="str">
        <f t="shared" si="10"/>
        <v/>
      </c>
      <c r="R121" t="str">
        <f>IFERROR(SEARCH(#REF!,S121)+ROW()/100000,"")</f>
        <v/>
      </c>
      <c r="S121" s="15" t="s">
        <v>349</v>
      </c>
    </row>
    <row r="122" spans="1:19" ht="18" customHeight="1" x14ac:dyDescent="0.25">
      <c r="A122" s="8">
        <v>120</v>
      </c>
      <c r="B122" s="9" t="s">
        <v>422</v>
      </c>
      <c r="C122" s="9" t="s">
        <v>423</v>
      </c>
      <c r="D122" s="9" t="s">
        <v>25</v>
      </c>
      <c r="E122" s="10">
        <v>87123</v>
      </c>
      <c r="F122" s="9" t="s">
        <v>424</v>
      </c>
      <c r="G122" s="11"/>
      <c r="H122">
        <v>120</v>
      </c>
      <c r="I122" t="str">
        <f t="shared" si="11"/>
        <v>9119 Central Ave. NE</v>
      </c>
      <c r="J122">
        <f t="shared" si="8"/>
        <v>120</v>
      </c>
      <c r="K122">
        <f t="shared" si="9"/>
        <v>1.00122</v>
      </c>
      <c r="L122" s="12" t="s">
        <v>423</v>
      </c>
      <c r="O122">
        <v>123</v>
      </c>
      <c r="P122" t="str">
        <f t="shared" si="12"/>
        <v/>
      </c>
      <c r="Q122" t="str">
        <f t="shared" si="10"/>
        <v/>
      </c>
      <c r="R122" t="str">
        <f>IFERROR(SEARCH(#REF!,S122)+ROW()/100000,"")</f>
        <v/>
      </c>
      <c r="S122" s="13" t="s">
        <v>352</v>
      </c>
    </row>
    <row r="123" spans="1:19" ht="18" customHeight="1" x14ac:dyDescent="0.25">
      <c r="A123" s="8">
        <v>121</v>
      </c>
      <c r="B123" s="9" t="s">
        <v>425</v>
      </c>
      <c r="C123" s="9" t="s">
        <v>426</v>
      </c>
      <c r="D123" s="9" t="s">
        <v>20</v>
      </c>
      <c r="E123" s="10">
        <v>88101</v>
      </c>
      <c r="F123" s="9" t="s">
        <v>427</v>
      </c>
      <c r="G123" s="14"/>
      <c r="H123">
        <v>121</v>
      </c>
      <c r="I123" t="str">
        <f t="shared" si="11"/>
        <v>3205 N. Main St.</v>
      </c>
      <c r="J123">
        <f t="shared" si="8"/>
        <v>121</v>
      </c>
      <c r="K123">
        <f t="shared" si="9"/>
        <v>1.0012300000000001</v>
      </c>
      <c r="L123" s="12" t="s">
        <v>426</v>
      </c>
      <c r="O123">
        <v>124</v>
      </c>
      <c r="P123" t="str">
        <f t="shared" si="12"/>
        <v/>
      </c>
      <c r="Q123" t="str">
        <f t="shared" si="10"/>
        <v/>
      </c>
      <c r="R123" t="str">
        <f>IFERROR(SEARCH(#REF!,S123)+ROW()/100000,"")</f>
        <v/>
      </c>
      <c r="S123" s="15" t="s">
        <v>179</v>
      </c>
    </row>
    <row r="124" spans="1:19" ht="18" customHeight="1" x14ac:dyDescent="0.25">
      <c r="A124" s="8">
        <v>122</v>
      </c>
      <c r="B124" s="9" t="s">
        <v>428</v>
      </c>
      <c r="C124" s="9" t="s">
        <v>429</v>
      </c>
      <c r="D124" s="9" t="s">
        <v>25</v>
      </c>
      <c r="E124" s="10">
        <v>87123</v>
      </c>
      <c r="F124" s="9" t="s">
        <v>430</v>
      </c>
      <c r="G124" s="11"/>
      <c r="H124">
        <v>122</v>
      </c>
      <c r="I124" t="str">
        <f t="shared" si="11"/>
        <v>700 Eubank Blvd. SE</v>
      </c>
      <c r="J124">
        <f t="shared" si="8"/>
        <v>122</v>
      </c>
      <c r="K124">
        <f t="shared" si="9"/>
        <v>1.0012399999999999</v>
      </c>
      <c r="L124" s="12" t="s">
        <v>429</v>
      </c>
      <c r="O124">
        <v>125</v>
      </c>
      <c r="P124" t="str">
        <f t="shared" si="12"/>
        <v/>
      </c>
      <c r="Q124" t="str">
        <f t="shared" si="10"/>
        <v/>
      </c>
      <c r="R124" t="str">
        <f>IFERROR(SEARCH(#REF!,S124)+ROW()/100000,"")</f>
        <v/>
      </c>
      <c r="S124" s="13" t="s">
        <v>356</v>
      </c>
    </row>
    <row r="125" spans="1:19" ht="18" customHeight="1" x14ac:dyDescent="0.25">
      <c r="A125" s="8">
        <v>123</v>
      </c>
      <c r="B125" s="9" t="s">
        <v>431</v>
      </c>
      <c r="C125" s="9" t="s">
        <v>432</v>
      </c>
      <c r="D125" s="9" t="s">
        <v>25</v>
      </c>
      <c r="E125" s="10">
        <v>87121</v>
      </c>
      <c r="F125" s="9" t="s">
        <v>433</v>
      </c>
      <c r="G125" s="14"/>
      <c r="H125">
        <v>123</v>
      </c>
      <c r="I125" t="str">
        <f t="shared" si="11"/>
        <v>6801 Glenrio Road NW</v>
      </c>
      <c r="J125">
        <f t="shared" si="8"/>
        <v>123</v>
      </c>
      <c r="K125">
        <f t="shared" si="9"/>
        <v>1.00125</v>
      </c>
      <c r="L125" s="12" t="s">
        <v>432</v>
      </c>
      <c r="O125">
        <v>126</v>
      </c>
      <c r="P125" t="str">
        <f t="shared" si="12"/>
        <v/>
      </c>
      <c r="Q125" t="str">
        <f t="shared" si="10"/>
        <v/>
      </c>
      <c r="R125" t="str">
        <f>IFERROR(SEARCH(#REF!,S125)+ROW()/100000,"")</f>
        <v/>
      </c>
      <c r="S125" s="15" t="s">
        <v>359</v>
      </c>
    </row>
    <row r="126" spans="1:19" ht="18" customHeight="1" x14ac:dyDescent="0.25">
      <c r="A126" s="8">
        <v>124</v>
      </c>
      <c r="B126" s="9" t="s">
        <v>434</v>
      </c>
      <c r="C126" s="9" t="s">
        <v>435</v>
      </c>
      <c r="D126" s="9" t="s">
        <v>212</v>
      </c>
      <c r="E126" s="10">
        <v>88030</v>
      </c>
      <c r="F126" s="9" t="s">
        <v>436</v>
      </c>
      <c r="G126" s="11"/>
      <c r="H126">
        <v>124</v>
      </c>
      <c r="I126" t="str">
        <f t="shared" si="11"/>
        <v>901 S. Tennyson</v>
      </c>
      <c r="J126">
        <f t="shared" si="8"/>
        <v>124</v>
      </c>
      <c r="K126">
        <f t="shared" si="9"/>
        <v>1.00126</v>
      </c>
      <c r="L126" s="12" t="s">
        <v>435</v>
      </c>
      <c r="O126">
        <v>127</v>
      </c>
      <c r="P126" t="str">
        <f t="shared" si="12"/>
        <v/>
      </c>
      <c r="Q126" t="str">
        <f t="shared" si="10"/>
        <v/>
      </c>
      <c r="R126" t="str">
        <f>IFERROR(SEARCH(#REF!,S126)+ROW()/100000,"")</f>
        <v/>
      </c>
      <c r="S126" s="13" t="s">
        <v>367</v>
      </c>
    </row>
    <row r="127" spans="1:19" ht="18" customHeight="1" x14ac:dyDescent="0.25">
      <c r="A127" s="8">
        <v>125</v>
      </c>
      <c r="B127" s="9" t="s">
        <v>437</v>
      </c>
      <c r="C127" s="9" t="s">
        <v>438</v>
      </c>
      <c r="D127" s="9" t="s">
        <v>439</v>
      </c>
      <c r="E127" s="10">
        <v>88063</v>
      </c>
      <c r="F127" s="9" t="s">
        <v>440</v>
      </c>
      <c r="G127" s="14"/>
      <c r="H127">
        <v>125</v>
      </c>
      <c r="I127" t="str">
        <f t="shared" si="11"/>
        <v>329 Meadow Vista Road</v>
      </c>
      <c r="J127">
        <f t="shared" si="8"/>
        <v>125</v>
      </c>
      <c r="K127">
        <f t="shared" si="9"/>
        <v>1.0012700000000001</v>
      </c>
      <c r="L127" s="12" t="s">
        <v>438</v>
      </c>
      <c r="O127">
        <v>128</v>
      </c>
      <c r="P127" t="str">
        <f t="shared" si="12"/>
        <v/>
      </c>
      <c r="Q127" t="str">
        <f t="shared" si="10"/>
        <v/>
      </c>
      <c r="R127" t="str">
        <f>IFERROR(SEARCH(#REF!,S127)+ROW()/100000,"")</f>
        <v/>
      </c>
      <c r="S127" s="15" t="s">
        <v>363</v>
      </c>
    </row>
    <row r="128" spans="1:19" ht="18" customHeight="1" x14ac:dyDescent="0.25">
      <c r="A128" s="8">
        <v>126</v>
      </c>
      <c r="B128" s="9" t="s">
        <v>441</v>
      </c>
      <c r="C128" s="9" t="s">
        <v>442</v>
      </c>
      <c r="D128" s="9" t="s">
        <v>94</v>
      </c>
      <c r="E128" s="10">
        <v>87544</v>
      </c>
      <c r="F128" s="9" t="s">
        <v>443</v>
      </c>
      <c r="G128" s="11"/>
      <c r="H128">
        <v>126</v>
      </c>
      <c r="I128" t="str">
        <f t="shared" si="11"/>
        <v>650 San Ildefonso Road</v>
      </c>
      <c r="J128">
        <f t="shared" si="8"/>
        <v>126</v>
      </c>
      <c r="K128">
        <f t="shared" si="9"/>
        <v>1.0012799999999999</v>
      </c>
      <c r="L128" s="12" t="s">
        <v>442</v>
      </c>
      <c r="O128">
        <v>129</v>
      </c>
      <c r="P128" t="str">
        <f t="shared" si="12"/>
        <v/>
      </c>
      <c r="Q128" t="str">
        <f t="shared" si="10"/>
        <v/>
      </c>
      <c r="R128" t="str">
        <f>IFERROR(SEARCH(#REF!,S128)+ROW()/100000,"")</f>
        <v/>
      </c>
      <c r="S128" s="13" t="s">
        <v>371</v>
      </c>
    </row>
    <row r="129" spans="1:19" ht="18" customHeight="1" x14ac:dyDescent="0.25">
      <c r="A129" s="8">
        <v>127</v>
      </c>
      <c r="B129" s="9" t="s">
        <v>444</v>
      </c>
      <c r="C129" s="9" t="s">
        <v>445</v>
      </c>
      <c r="D129" s="9" t="s">
        <v>25</v>
      </c>
      <c r="E129" s="10">
        <v>87120</v>
      </c>
      <c r="F129" s="9" t="s">
        <v>446</v>
      </c>
      <c r="G129" s="14"/>
      <c r="H129">
        <v>127</v>
      </c>
      <c r="I129" t="str">
        <f t="shared" si="11"/>
        <v>3501 Atrisco NW</v>
      </c>
      <c r="J129">
        <f t="shared" si="8"/>
        <v>127</v>
      </c>
      <c r="K129">
        <f t="shared" si="9"/>
        <v>1.00129</v>
      </c>
      <c r="L129" s="12" t="s">
        <v>445</v>
      </c>
      <c r="O129">
        <v>130</v>
      </c>
      <c r="P129" t="str">
        <f t="shared" si="12"/>
        <v/>
      </c>
      <c r="Q129" t="str">
        <f t="shared" si="10"/>
        <v/>
      </c>
      <c r="R129" t="str">
        <f>IFERROR(SEARCH(#REF!,S129)+ROW()/100000,"")</f>
        <v/>
      </c>
      <c r="S129" s="15" t="s">
        <v>375</v>
      </c>
    </row>
    <row r="130" spans="1:19" ht="18" customHeight="1" x14ac:dyDescent="0.25">
      <c r="A130" s="8">
        <v>128</v>
      </c>
      <c r="B130" s="9" t="s">
        <v>447</v>
      </c>
      <c r="C130" s="9" t="s">
        <v>448</v>
      </c>
      <c r="D130" s="9" t="s">
        <v>163</v>
      </c>
      <c r="E130" s="10">
        <v>88203</v>
      </c>
      <c r="F130" s="9" t="s">
        <v>449</v>
      </c>
      <c r="G130" s="11"/>
      <c r="H130">
        <v>128</v>
      </c>
      <c r="I130" t="str">
        <f t="shared" si="11"/>
        <v>502 S. Wyoming Ave.</v>
      </c>
      <c r="J130">
        <f t="shared" si="8"/>
        <v>128</v>
      </c>
      <c r="K130">
        <f t="shared" si="9"/>
        <v>1.0013000000000001</v>
      </c>
      <c r="L130" s="12" t="s">
        <v>448</v>
      </c>
      <c r="O130">
        <v>131</v>
      </c>
      <c r="P130" t="str">
        <f t="shared" si="12"/>
        <v/>
      </c>
      <c r="Q130" t="str">
        <f t="shared" si="10"/>
        <v/>
      </c>
      <c r="R130" t="str">
        <f>IFERROR(SEARCH(#REF!,S130)+ROW()/100000,"")</f>
        <v/>
      </c>
      <c r="S130" s="13" t="s">
        <v>379</v>
      </c>
    </row>
    <row r="131" spans="1:19" ht="18" customHeight="1" x14ac:dyDescent="0.25">
      <c r="A131" s="8">
        <v>129</v>
      </c>
      <c r="B131" s="9" t="s">
        <v>450</v>
      </c>
      <c r="C131" s="9" t="s">
        <v>451</v>
      </c>
      <c r="D131" s="9" t="s">
        <v>228</v>
      </c>
      <c r="E131" s="10">
        <v>87401</v>
      </c>
      <c r="F131" s="9" t="s">
        <v>452</v>
      </c>
      <c r="G131" s="14"/>
      <c r="H131">
        <v>129</v>
      </c>
      <c r="I131" t="str">
        <f t="shared" si="11"/>
        <v>1750 E. Elm St.</v>
      </c>
      <c r="J131">
        <f t="shared" ref="J131:J194" si="13">IFERROR(RANK(K131,$K$3:$K$279,1),"")</f>
        <v>129</v>
      </c>
      <c r="K131">
        <f t="shared" ref="K131:K194" si="14">IFERROR(SEARCH($C$1,L131)+ROW()/100000,"")</f>
        <v>1.0013099999999999</v>
      </c>
      <c r="L131" s="12" t="s">
        <v>451</v>
      </c>
      <c r="O131">
        <v>132</v>
      </c>
      <c r="P131" t="str">
        <f t="shared" si="12"/>
        <v/>
      </c>
      <c r="Q131" t="str">
        <f t="shared" ref="Q131:Q194" si="15">IFERROR(RANK(R131,$R$3:$R$279,1),"")</f>
        <v/>
      </c>
      <c r="R131" t="str">
        <f>IFERROR(SEARCH(#REF!,S131)+ROW()/100000,"")</f>
        <v/>
      </c>
      <c r="S131" s="15" t="s">
        <v>383</v>
      </c>
    </row>
    <row r="132" spans="1:19" ht="18" customHeight="1" x14ac:dyDescent="0.25">
      <c r="A132" s="8">
        <v>130</v>
      </c>
      <c r="B132" s="16" t="s">
        <v>453</v>
      </c>
      <c r="C132" s="9" t="s">
        <v>454</v>
      </c>
      <c r="D132" s="9" t="s">
        <v>8</v>
      </c>
      <c r="E132" s="10">
        <v>88001</v>
      </c>
      <c r="F132" s="9" t="s">
        <v>455</v>
      </c>
      <c r="G132" s="11"/>
      <c r="H132">
        <v>130</v>
      </c>
      <c r="I132" t="str">
        <f t="shared" si="11"/>
        <v>1851 N. Mesquite</v>
      </c>
      <c r="J132">
        <f t="shared" si="13"/>
        <v>130</v>
      </c>
      <c r="K132">
        <f t="shared" si="14"/>
        <v>1.00132</v>
      </c>
      <c r="L132" s="12" t="s">
        <v>454</v>
      </c>
      <c r="O132">
        <v>133</v>
      </c>
      <c r="P132" t="str">
        <f t="shared" si="12"/>
        <v/>
      </c>
      <c r="Q132" t="str">
        <f t="shared" si="15"/>
        <v/>
      </c>
      <c r="R132" t="str">
        <f>IFERROR(SEARCH(#REF!,S132)+ROW()/100000,"")</f>
        <v/>
      </c>
      <c r="S132" s="13" t="s">
        <v>386</v>
      </c>
    </row>
    <row r="133" spans="1:19" ht="18" customHeight="1" x14ac:dyDescent="0.25">
      <c r="A133" s="8">
        <v>131</v>
      </c>
      <c r="B133" s="9" t="s">
        <v>453</v>
      </c>
      <c r="C133" s="9" t="s">
        <v>456</v>
      </c>
      <c r="D133" s="9" t="s">
        <v>457</v>
      </c>
      <c r="E133" s="10">
        <v>88135</v>
      </c>
      <c r="F133" s="9" t="s">
        <v>427</v>
      </c>
      <c r="G133" s="14"/>
      <c r="H133">
        <v>131</v>
      </c>
      <c r="I133" t="str">
        <f t="shared" si="11"/>
        <v>412 S. Ave. F</v>
      </c>
      <c r="J133">
        <f t="shared" si="13"/>
        <v>131</v>
      </c>
      <c r="K133">
        <f t="shared" si="14"/>
        <v>1.0013300000000001</v>
      </c>
      <c r="L133" s="12" t="s">
        <v>456</v>
      </c>
      <c r="O133">
        <v>134</v>
      </c>
      <c r="P133" t="str">
        <f t="shared" si="12"/>
        <v/>
      </c>
      <c r="Q133" t="str">
        <f t="shared" si="15"/>
        <v/>
      </c>
      <c r="R133" t="str">
        <f>IFERROR(SEARCH(#REF!,S133)+ROW()/100000,"")</f>
        <v/>
      </c>
      <c r="S133" s="15" t="s">
        <v>390</v>
      </c>
    </row>
    <row r="134" spans="1:19" ht="18" customHeight="1" x14ac:dyDescent="0.25">
      <c r="A134" s="8">
        <v>132</v>
      </c>
      <c r="B134" s="9" t="s">
        <v>458</v>
      </c>
      <c r="C134" s="9" t="s">
        <v>459</v>
      </c>
      <c r="D134" s="9" t="s">
        <v>8</v>
      </c>
      <c r="E134" s="10">
        <v>88001</v>
      </c>
      <c r="F134" s="9" t="s">
        <v>460</v>
      </c>
      <c r="G134" s="11"/>
      <c r="H134">
        <v>132</v>
      </c>
      <c r="I134" t="str">
        <f t="shared" si="11"/>
        <v>2141 N. Solano Drive</v>
      </c>
      <c r="J134">
        <f t="shared" si="13"/>
        <v>132</v>
      </c>
      <c r="K134">
        <f t="shared" si="14"/>
        <v>1.0013399999999999</v>
      </c>
      <c r="L134" s="12" t="s">
        <v>459</v>
      </c>
      <c r="O134">
        <v>135</v>
      </c>
      <c r="P134" t="str">
        <f t="shared" si="12"/>
        <v/>
      </c>
      <c r="Q134" t="str">
        <f t="shared" si="15"/>
        <v/>
      </c>
      <c r="R134" t="str">
        <f>IFERROR(SEARCH(#REF!,S134)+ROW()/100000,"")</f>
        <v/>
      </c>
      <c r="S134" s="13" t="s">
        <v>393</v>
      </c>
    </row>
    <row r="135" spans="1:19" ht="18" customHeight="1" x14ac:dyDescent="0.25">
      <c r="A135" s="8">
        <v>133</v>
      </c>
      <c r="B135" s="9" t="s">
        <v>461</v>
      </c>
      <c r="C135" s="9" t="s">
        <v>462</v>
      </c>
      <c r="D135" s="9" t="s">
        <v>8</v>
      </c>
      <c r="E135" s="10">
        <v>88005</v>
      </c>
      <c r="F135" s="9" t="s">
        <v>463</v>
      </c>
      <c r="G135" s="14"/>
      <c r="H135">
        <v>133</v>
      </c>
      <c r="I135" t="str">
        <f t="shared" si="11"/>
        <v>201 Montana Ave.</v>
      </c>
      <c r="J135">
        <f t="shared" si="13"/>
        <v>133</v>
      </c>
      <c r="K135">
        <f t="shared" si="14"/>
        <v>1.00135</v>
      </c>
      <c r="L135" s="12" t="s">
        <v>462</v>
      </c>
      <c r="O135">
        <v>136</v>
      </c>
      <c r="P135" t="str">
        <f t="shared" si="12"/>
        <v/>
      </c>
      <c r="Q135" t="str">
        <f t="shared" si="15"/>
        <v/>
      </c>
      <c r="R135" t="str">
        <f>IFERROR(SEARCH(#REF!,S135)+ROW()/100000,"")</f>
        <v/>
      </c>
      <c r="S135" s="15" t="s">
        <v>464</v>
      </c>
    </row>
    <row r="136" spans="1:19" ht="18" customHeight="1" x14ac:dyDescent="0.25">
      <c r="A136" s="8">
        <v>134</v>
      </c>
      <c r="B136" s="9" t="s">
        <v>465</v>
      </c>
      <c r="C136" s="9" t="s">
        <v>466</v>
      </c>
      <c r="D136" s="9" t="s">
        <v>8</v>
      </c>
      <c r="E136" s="10">
        <v>88005</v>
      </c>
      <c r="F136" s="9" t="s">
        <v>467</v>
      </c>
      <c r="G136" s="11"/>
      <c r="H136">
        <v>134</v>
      </c>
      <c r="I136" t="str">
        <f t="shared" si="11"/>
        <v>370 E. Montana</v>
      </c>
      <c r="J136">
        <f t="shared" si="13"/>
        <v>134</v>
      </c>
      <c r="K136">
        <f t="shared" si="14"/>
        <v>1.00136</v>
      </c>
      <c r="L136" s="12" t="s">
        <v>466</v>
      </c>
      <c r="O136">
        <v>137</v>
      </c>
      <c r="P136" t="str">
        <f t="shared" si="12"/>
        <v/>
      </c>
      <c r="Q136" t="str">
        <f t="shared" si="15"/>
        <v/>
      </c>
      <c r="R136" t="str">
        <f>IFERROR(SEARCH(#REF!,S136)+ROW()/100000,"")</f>
        <v/>
      </c>
      <c r="S136" s="13" t="s">
        <v>468</v>
      </c>
    </row>
    <row r="137" spans="1:19" ht="18" customHeight="1" x14ac:dyDescent="0.25">
      <c r="A137" s="8">
        <v>135</v>
      </c>
      <c r="B137" s="16" t="s">
        <v>465</v>
      </c>
      <c r="C137" s="9" t="s">
        <v>469</v>
      </c>
      <c r="D137" s="9" t="s">
        <v>8</v>
      </c>
      <c r="E137" s="10">
        <v>88005</v>
      </c>
      <c r="F137" s="9" t="s">
        <v>467</v>
      </c>
      <c r="G137" s="14"/>
      <c r="H137">
        <v>135</v>
      </c>
      <c r="I137" t="str">
        <f t="shared" si="11"/>
        <v>370 E. Montana Ave. #101</v>
      </c>
      <c r="J137">
        <f t="shared" si="13"/>
        <v>135</v>
      </c>
      <c r="K137">
        <f t="shared" si="14"/>
        <v>1.0013700000000001</v>
      </c>
      <c r="L137" s="12" t="s">
        <v>469</v>
      </c>
      <c r="O137">
        <v>138</v>
      </c>
      <c r="P137" t="str">
        <f t="shared" si="12"/>
        <v/>
      </c>
      <c r="Q137" t="str">
        <f t="shared" si="15"/>
        <v/>
      </c>
      <c r="R137" t="str">
        <f>IFERROR(SEARCH(#REF!,S137)+ROW()/100000,"")</f>
        <v/>
      </c>
      <c r="S137" s="15" t="s">
        <v>400</v>
      </c>
    </row>
    <row r="138" spans="1:19" ht="18" customHeight="1" x14ac:dyDescent="0.25">
      <c r="A138" s="8">
        <v>136</v>
      </c>
      <c r="B138" s="9" t="s">
        <v>470</v>
      </c>
      <c r="C138" s="9" t="s">
        <v>471</v>
      </c>
      <c r="D138" s="9" t="s">
        <v>98</v>
      </c>
      <c r="E138" s="10">
        <v>87701</v>
      </c>
      <c r="F138" s="9" t="s">
        <v>472</v>
      </c>
      <c r="G138" s="11"/>
      <c r="H138">
        <v>136</v>
      </c>
      <c r="I138" t="str">
        <f t="shared" si="11"/>
        <v>500 Mountain View Drive</v>
      </c>
      <c r="J138">
        <f t="shared" si="13"/>
        <v>136</v>
      </c>
      <c r="K138">
        <f t="shared" si="14"/>
        <v>1.0013799999999999</v>
      </c>
      <c r="L138" s="12" t="s">
        <v>471</v>
      </c>
      <c r="O138">
        <v>139</v>
      </c>
      <c r="P138" t="str">
        <f t="shared" si="12"/>
        <v/>
      </c>
      <c r="Q138" t="str">
        <f t="shared" si="15"/>
        <v/>
      </c>
      <c r="R138" t="str">
        <f>IFERROR(SEARCH(#REF!,S138)+ROW()/100000,"")</f>
        <v/>
      </c>
      <c r="S138" s="13" t="s">
        <v>473</v>
      </c>
    </row>
    <row r="139" spans="1:19" ht="18" customHeight="1" x14ac:dyDescent="0.25">
      <c r="A139" s="8">
        <v>137</v>
      </c>
      <c r="B139" s="9" t="s">
        <v>474</v>
      </c>
      <c r="C139" s="9" t="s">
        <v>475</v>
      </c>
      <c r="D139" s="9" t="s">
        <v>25</v>
      </c>
      <c r="E139" s="10">
        <v>87106</v>
      </c>
      <c r="F139" s="9" t="s">
        <v>476</v>
      </c>
      <c r="G139" s="14"/>
      <c r="H139">
        <v>137</v>
      </c>
      <c r="I139" t="str">
        <f t="shared" si="11"/>
        <v>1515 Columbia St. SE</v>
      </c>
      <c r="J139">
        <f t="shared" si="13"/>
        <v>137</v>
      </c>
      <c r="K139">
        <f t="shared" si="14"/>
        <v>1.00139</v>
      </c>
      <c r="L139" s="12" t="s">
        <v>475</v>
      </c>
      <c r="O139">
        <v>140</v>
      </c>
      <c r="P139" t="str">
        <f t="shared" si="12"/>
        <v/>
      </c>
      <c r="Q139" t="str">
        <f t="shared" si="15"/>
        <v/>
      </c>
      <c r="R139" t="str">
        <f>IFERROR(SEARCH(#REF!,S139)+ROW()/100000,"")</f>
        <v/>
      </c>
      <c r="S139" s="15" t="s">
        <v>473</v>
      </c>
    </row>
    <row r="140" spans="1:19" ht="18" customHeight="1" x14ac:dyDescent="0.25">
      <c r="A140" s="8">
        <v>138</v>
      </c>
      <c r="B140" s="9" t="s">
        <v>477</v>
      </c>
      <c r="C140" s="9" t="s">
        <v>478</v>
      </c>
      <c r="D140" s="9" t="s">
        <v>119</v>
      </c>
      <c r="E140" s="10">
        <v>88061</v>
      </c>
      <c r="F140" s="9" t="s">
        <v>479</v>
      </c>
      <c r="G140" s="11"/>
      <c r="H140">
        <v>138</v>
      </c>
      <c r="I140" t="str">
        <f t="shared" si="11"/>
        <v>1600 16th St.</v>
      </c>
      <c r="J140">
        <f t="shared" si="13"/>
        <v>138</v>
      </c>
      <c r="K140">
        <f t="shared" si="14"/>
        <v>1.0014000000000001</v>
      </c>
      <c r="L140" s="12" t="s">
        <v>478</v>
      </c>
      <c r="O140">
        <v>141</v>
      </c>
      <c r="P140" t="str">
        <f t="shared" si="12"/>
        <v/>
      </c>
      <c r="Q140" t="str">
        <f t="shared" si="15"/>
        <v/>
      </c>
      <c r="R140" t="str">
        <f>IFERROR(SEARCH(#REF!,S140)+ROW()/100000,"")</f>
        <v/>
      </c>
      <c r="S140" s="13" t="s">
        <v>405</v>
      </c>
    </row>
    <row r="141" spans="1:19" ht="18" customHeight="1" x14ac:dyDescent="0.25">
      <c r="A141" s="8">
        <v>139</v>
      </c>
      <c r="B141" s="9" t="s">
        <v>480</v>
      </c>
      <c r="C141" s="9" t="s">
        <v>481</v>
      </c>
      <c r="D141" s="9" t="s">
        <v>94</v>
      </c>
      <c r="E141" s="10">
        <v>87544</v>
      </c>
      <c r="F141" s="9" t="s">
        <v>482</v>
      </c>
      <c r="G141" s="14"/>
      <c r="H141">
        <v>139</v>
      </c>
      <c r="I141" t="str">
        <f t="shared" si="11"/>
        <v>600 San Ildefonso Road</v>
      </c>
      <c r="J141">
        <f t="shared" si="13"/>
        <v>139</v>
      </c>
      <c r="K141">
        <f t="shared" si="14"/>
        <v>1.0014099999999999</v>
      </c>
      <c r="L141" s="12" t="s">
        <v>481</v>
      </c>
      <c r="O141">
        <v>142</v>
      </c>
      <c r="P141" t="str">
        <f t="shared" si="12"/>
        <v/>
      </c>
      <c r="Q141" t="str">
        <f t="shared" si="15"/>
        <v/>
      </c>
      <c r="R141" t="str">
        <f>IFERROR(SEARCH(#REF!,S141)+ROW()/100000,"")</f>
        <v/>
      </c>
      <c r="S141" s="15" t="s">
        <v>408</v>
      </c>
    </row>
    <row r="142" spans="1:19" ht="18" customHeight="1" x14ac:dyDescent="0.25">
      <c r="A142" s="8">
        <v>140</v>
      </c>
      <c r="B142" s="9" t="s">
        <v>483</v>
      </c>
      <c r="C142" s="9" t="s">
        <v>484</v>
      </c>
      <c r="D142" s="9" t="s">
        <v>485</v>
      </c>
      <c r="E142" s="10">
        <v>87528</v>
      </c>
      <c r="F142" s="9" t="s">
        <v>486</v>
      </c>
      <c r="G142" s="11"/>
      <c r="H142">
        <v>140</v>
      </c>
      <c r="I142" t="str">
        <f t="shared" si="11"/>
        <v>300 N. Mundo Ranch Dr</v>
      </c>
      <c r="J142">
        <f t="shared" si="13"/>
        <v>140</v>
      </c>
      <c r="K142">
        <f t="shared" si="14"/>
        <v>1.00142</v>
      </c>
      <c r="L142" s="12" t="s">
        <v>484</v>
      </c>
      <c r="O142">
        <v>143</v>
      </c>
      <c r="P142" t="str">
        <f t="shared" si="12"/>
        <v/>
      </c>
      <c r="Q142" t="str">
        <f t="shared" si="15"/>
        <v/>
      </c>
      <c r="R142" t="str">
        <f>IFERROR(SEARCH(#REF!,S142)+ROW()/100000,"")</f>
        <v/>
      </c>
      <c r="S142" s="13" t="s">
        <v>412</v>
      </c>
    </row>
    <row r="143" spans="1:19" ht="18" customHeight="1" x14ac:dyDescent="0.25">
      <c r="A143" s="8">
        <v>141</v>
      </c>
      <c r="B143" s="9" t="s">
        <v>487</v>
      </c>
      <c r="C143" s="9" t="s">
        <v>488</v>
      </c>
      <c r="D143" s="9" t="s">
        <v>47</v>
      </c>
      <c r="E143" s="10">
        <v>88240</v>
      </c>
      <c r="F143" s="9" t="s">
        <v>489</v>
      </c>
      <c r="G143" s="14"/>
      <c r="H143">
        <v>141</v>
      </c>
      <c r="I143" t="str">
        <f t="shared" si="11"/>
        <v>1601 E. Marland St.</v>
      </c>
      <c r="J143">
        <f t="shared" si="13"/>
        <v>141</v>
      </c>
      <c r="K143">
        <f t="shared" si="14"/>
        <v>1.00143</v>
      </c>
      <c r="L143" s="12" t="s">
        <v>488</v>
      </c>
      <c r="O143">
        <v>144</v>
      </c>
      <c r="P143" t="str">
        <f t="shared" si="12"/>
        <v/>
      </c>
      <c r="Q143" t="str">
        <f t="shared" si="15"/>
        <v/>
      </c>
      <c r="R143" t="str">
        <f>IFERROR(SEARCH(#REF!,S143)+ROW()/100000,"")</f>
        <v/>
      </c>
      <c r="S143" s="15" t="s">
        <v>415</v>
      </c>
    </row>
    <row r="144" spans="1:19" ht="18" customHeight="1" x14ac:dyDescent="0.25">
      <c r="A144" s="8">
        <v>142</v>
      </c>
      <c r="B144" s="9" t="s">
        <v>490</v>
      </c>
      <c r="C144" s="9" t="s">
        <v>491</v>
      </c>
      <c r="D144" s="9" t="s">
        <v>25</v>
      </c>
      <c r="E144" s="10">
        <v>87121</v>
      </c>
      <c r="F144" s="9" t="s">
        <v>492</v>
      </c>
      <c r="G144" s="11"/>
      <c r="H144">
        <v>142</v>
      </c>
      <c r="I144" t="str">
        <f t="shared" si="11"/>
        <v>6600 Delia Road SW</v>
      </c>
      <c r="J144">
        <f t="shared" si="13"/>
        <v>142</v>
      </c>
      <c r="K144">
        <f t="shared" si="14"/>
        <v>1.0014400000000001</v>
      </c>
      <c r="L144" s="12" t="s">
        <v>491</v>
      </c>
      <c r="O144">
        <v>145</v>
      </c>
      <c r="P144" t="str">
        <f t="shared" si="12"/>
        <v/>
      </c>
      <c r="Q144" t="str">
        <f t="shared" si="15"/>
        <v/>
      </c>
      <c r="R144" t="str">
        <f>IFERROR(SEARCH(#REF!,S144)+ROW()/100000,"")</f>
        <v/>
      </c>
      <c r="S144" s="13" t="s">
        <v>418</v>
      </c>
    </row>
    <row r="145" spans="1:19" ht="18" customHeight="1" x14ac:dyDescent="0.25">
      <c r="A145" s="8">
        <v>143</v>
      </c>
      <c r="B145" s="9" t="s">
        <v>493</v>
      </c>
      <c r="C145" s="9" t="s">
        <v>494</v>
      </c>
      <c r="D145" s="9" t="s">
        <v>98</v>
      </c>
      <c r="E145" s="10">
        <v>87701</v>
      </c>
      <c r="F145" s="9" t="s">
        <v>285</v>
      </c>
      <c r="G145" s="14"/>
      <c r="H145">
        <v>143</v>
      </c>
      <c r="I145" t="str">
        <f t="shared" si="11"/>
        <v>333 Chico Drive</v>
      </c>
      <c r="J145">
        <f t="shared" si="13"/>
        <v>143</v>
      </c>
      <c r="K145">
        <f t="shared" si="14"/>
        <v>1.00145</v>
      </c>
      <c r="L145" s="12" t="s">
        <v>494</v>
      </c>
      <c r="O145">
        <v>146</v>
      </c>
      <c r="P145" t="str">
        <f t="shared" si="12"/>
        <v/>
      </c>
      <c r="Q145" t="str">
        <f t="shared" si="15"/>
        <v/>
      </c>
      <c r="R145" t="str">
        <f>IFERROR(SEARCH(#REF!,S145)+ROW()/100000,"")</f>
        <v/>
      </c>
      <c r="S145" s="15" t="s">
        <v>421</v>
      </c>
    </row>
    <row r="146" spans="1:19" ht="18" customHeight="1" x14ac:dyDescent="0.25">
      <c r="A146" s="8">
        <v>144</v>
      </c>
      <c r="B146" s="9" t="s">
        <v>495</v>
      </c>
      <c r="C146" s="9" t="s">
        <v>496</v>
      </c>
      <c r="D146" s="9" t="s">
        <v>228</v>
      </c>
      <c r="E146" s="10">
        <v>87401</v>
      </c>
      <c r="F146" s="9" t="s">
        <v>497</v>
      </c>
      <c r="G146" s="11"/>
      <c r="H146">
        <v>144</v>
      </c>
      <c r="I146" t="str">
        <f t="shared" si="11"/>
        <v>2500 W. Apache St.</v>
      </c>
      <c r="J146">
        <f t="shared" si="13"/>
        <v>144</v>
      </c>
      <c r="K146">
        <f t="shared" si="14"/>
        <v>1.00146</v>
      </c>
      <c r="L146" s="12" t="s">
        <v>496</v>
      </c>
      <c r="O146">
        <v>147</v>
      </c>
      <c r="P146" t="str">
        <f t="shared" si="12"/>
        <v/>
      </c>
      <c r="Q146" t="str">
        <f t="shared" si="15"/>
        <v/>
      </c>
      <c r="R146" t="str">
        <f>IFERROR(SEARCH(#REF!,S146)+ROW()/100000,"")</f>
        <v/>
      </c>
      <c r="S146" s="13" t="s">
        <v>91</v>
      </c>
    </row>
    <row r="147" spans="1:19" ht="18" customHeight="1" x14ac:dyDescent="0.25">
      <c r="A147" s="8">
        <v>145</v>
      </c>
      <c r="B147" s="9" t="s">
        <v>498</v>
      </c>
      <c r="C147" s="9" t="s">
        <v>499</v>
      </c>
      <c r="D147" s="9" t="s">
        <v>25</v>
      </c>
      <c r="E147" s="10">
        <v>87121</v>
      </c>
      <c r="F147" s="9" t="s">
        <v>500</v>
      </c>
      <c r="G147" s="14"/>
      <c r="H147">
        <v>145</v>
      </c>
      <c r="I147" t="str">
        <f>IFERROR(VLOOKUP(H147,J147:L422,3,FALSE),"")</f>
        <v>201 Unser Blvd. NW</v>
      </c>
      <c r="J147">
        <f t="shared" si="13"/>
        <v>145</v>
      </c>
      <c r="K147">
        <f t="shared" si="14"/>
        <v>1.0014700000000001</v>
      </c>
      <c r="L147" s="12" t="s">
        <v>499</v>
      </c>
      <c r="O147">
        <v>148</v>
      </c>
      <c r="P147" t="str">
        <f t="shared" si="12"/>
        <v/>
      </c>
      <c r="Q147" t="str">
        <f t="shared" si="15"/>
        <v/>
      </c>
      <c r="R147" t="str">
        <f>IFERROR(SEARCH(#REF!,S147)+ROW()/100000,"")</f>
        <v/>
      </c>
      <c r="S147" s="15" t="s">
        <v>501</v>
      </c>
    </row>
    <row r="148" spans="1:19" ht="18" customHeight="1" x14ac:dyDescent="0.25">
      <c r="A148" s="8">
        <v>146</v>
      </c>
      <c r="B148" s="9" t="s">
        <v>502</v>
      </c>
      <c r="C148" s="9" t="s">
        <v>503</v>
      </c>
      <c r="D148" s="9" t="s">
        <v>51</v>
      </c>
      <c r="E148" s="10">
        <v>88310</v>
      </c>
      <c r="F148" s="9" t="s">
        <v>504</v>
      </c>
      <c r="G148" s="11"/>
      <c r="H148">
        <v>146</v>
      </c>
      <c r="I148" t="str">
        <f>IFERROR(VLOOKUP(H148,J148:L423,3,FALSE),"")</f>
        <v>2553 E. First St.</v>
      </c>
      <c r="J148">
        <f t="shared" si="13"/>
        <v>146</v>
      </c>
      <c r="K148">
        <f t="shared" si="14"/>
        <v>1.0014799999999999</v>
      </c>
      <c r="L148" s="12" t="s">
        <v>503</v>
      </c>
      <c r="O148">
        <v>149</v>
      </c>
      <c r="P148" t="str">
        <f t="shared" si="12"/>
        <v/>
      </c>
      <c r="Q148" t="str">
        <f t="shared" si="15"/>
        <v/>
      </c>
      <c r="R148" t="str">
        <f>IFERROR(SEARCH(#REF!,S148)+ROW()/100000,"")</f>
        <v/>
      </c>
      <c r="S148" s="13" t="s">
        <v>430</v>
      </c>
    </row>
    <row r="149" spans="1:19" ht="18" customHeight="1" x14ac:dyDescent="0.25">
      <c r="A149" s="8">
        <v>147</v>
      </c>
      <c r="B149" s="9" t="s">
        <v>505</v>
      </c>
      <c r="C149" s="9" t="s">
        <v>506</v>
      </c>
      <c r="D149" s="9" t="s">
        <v>47</v>
      </c>
      <c r="E149" s="10">
        <v>88240</v>
      </c>
      <c r="F149" s="9" t="s">
        <v>507</v>
      </c>
      <c r="G149" s="14"/>
      <c r="H149">
        <v>147</v>
      </c>
      <c r="I149" t="str">
        <f>IFERROR(VLOOKUP(H149,J149:L424,3,FALSE),"")</f>
        <v>920 E. Michigan Drive</v>
      </c>
      <c r="J149">
        <f t="shared" si="13"/>
        <v>147</v>
      </c>
      <c r="K149">
        <f t="shared" si="14"/>
        <v>1.00149</v>
      </c>
      <c r="L149" s="12" t="s">
        <v>506</v>
      </c>
      <c r="O149">
        <v>150</v>
      </c>
      <c r="P149" t="str">
        <f t="shared" si="12"/>
        <v/>
      </c>
      <c r="Q149" t="str">
        <f t="shared" si="15"/>
        <v/>
      </c>
      <c r="R149" t="str">
        <f>IFERROR(SEARCH(#REF!,S149)+ROW()/100000,"")</f>
        <v/>
      </c>
      <c r="S149" s="15" t="s">
        <v>436</v>
      </c>
    </row>
    <row r="150" spans="1:19" ht="18" customHeight="1" x14ac:dyDescent="0.25">
      <c r="A150" s="8">
        <v>148</v>
      </c>
      <c r="B150" s="9" t="s">
        <v>508</v>
      </c>
      <c r="C150" s="9" t="s">
        <v>509</v>
      </c>
      <c r="D150" s="9" t="s">
        <v>47</v>
      </c>
      <c r="E150" s="10">
        <v>88240</v>
      </c>
      <c r="F150" s="9" t="s">
        <v>510</v>
      </c>
      <c r="G150" s="11"/>
      <c r="H150">
        <v>148</v>
      </c>
      <c r="I150" t="str">
        <f>IFERROR(VLOOKUP(H150,J150:L425,3,FALSE),"")</f>
        <v>300 E. White St.</v>
      </c>
      <c r="J150">
        <f t="shared" si="13"/>
        <v>148</v>
      </c>
      <c r="K150">
        <f t="shared" si="14"/>
        <v>1.0015000000000001</v>
      </c>
      <c r="L150" s="12" t="s">
        <v>509</v>
      </c>
      <c r="O150">
        <v>151</v>
      </c>
      <c r="P150" t="str">
        <f t="shared" si="12"/>
        <v/>
      </c>
      <c r="Q150" t="str">
        <f t="shared" si="15"/>
        <v/>
      </c>
      <c r="R150" t="str">
        <f>IFERROR(SEARCH(#REF!,S150)+ROW()/100000,"")</f>
        <v/>
      </c>
      <c r="S150" s="13" t="s">
        <v>440</v>
      </c>
    </row>
    <row r="151" spans="1:19" ht="18" customHeight="1" x14ac:dyDescent="0.25">
      <c r="A151" s="8">
        <v>149</v>
      </c>
      <c r="B151" s="9" t="s">
        <v>511</v>
      </c>
      <c r="C151" s="9" t="s">
        <v>512</v>
      </c>
      <c r="D151" s="9" t="s">
        <v>20</v>
      </c>
      <c r="E151" s="10">
        <v>88101</v>
      </c>
      <c r="F151" s="9" t="s">
        <v>427</v>
      </c>
      <c r="G151" s="14"/>
      <c r="H151">
        <v>149</v>
      </c>
      <c r="I151" t="str">
        <f>IFERROR(VLOOKUP(H151,J151:L426,3,FALSE),"")</f>
        <v>1200 N. Sycamore St.</v>
      </c>
      <c r="J151">
        <f t="shared" si="13"/>
        <v>149</v>
      </c>
      <c r="K151">
        <f t="shared" si="14"/>
        <v>1.0015099999999999</v>
      </c>
      <c r="L151" s="12" t="s">
        <v>512</v>
      </c>
      <c r="O151">
        <v>152</v>
      </c>
      <c r="P151" t="str">
        <f t="shared" si="12"/>
        <v/>
      </c>
      <c r="Q151" t="str">
        <f t="shared" si="15"/>
        <v/>
      </c>
      <c r="R151" t="str">
        <f>IFERROR(SEARCH(#REF!,S151)+ROW()/100000,"")</f>
        <v/>
      </c>
      <c r="S151" s="15" t="s">
        <v>443</v>
      </c>
    </row>
    <row r="152" spans="1:19" ht="18" customHeight="1" x14ac:dyDescent="0.25">
      <c r="A152" s="8">
        <v>150</v>
      </c>
      <c r="B152" s="9" t="s">
        <v>513</v>
      </c>
      <c r="C152" s="9" t="s">
        <v>514</v>
      </c>
      <c r="D152" s="9" t="s">
        <v>16</v>
      </c>
      <c r="E152" s="10">
        <v>87507</v>
      </c>
      <c r="F152" s="9" t="s">
        <v>515</v>
      </c>
      <c r="G152" s="14"/>
      <c r="H152">
        <v>150</v>
      </c>
      <c r="I152" t="str">
        <f t="shared" ref="I152:I188" si="16">IFERROR(VLOOKUP(H152,J152:L428,3,FALSE),"")</f>
        <v>664 Alta Vista St.</v>
      </c>
      <c r="J152">
        <f t="shared" si="13"/>
        <v>150</v>
      </c>
      <c r="K152">
        <f t="shared" si="14"/>
        <v>1.00152</v>
      </c>
      <c r="L152" s="12" t="s">
        <v>514</v>
      </c>
      <c r="O152">
        <v>154</v>
      </c>
      <c r="P152" t="str">
        <f t="shared" ref="P152:P188" si="17">IFERROR(VLOOKUP(O152,Q152:S429,3,FALSE),"")</f>
        <v/>
      </c>
      <c r="Q152" t="str">
        <f t="shared" si="15"/>
        <v/>
      </c>
      <c r="R152" t="str">
        <f>IFERROR(SEARCH(#REF!,S152)+ROW()/100000,"")</f>
        <v/>
      </c>
      <c r="S152" s="15" t="s">
        <v>449</v>
      </c>
    </row>
    <row r="153" spans="1:19" ht="18" customHeight="1" x14ac:dyDescent="0.25">
      <c r="A153" s="8">
        <v>151</v>
      </c>
      <c r="B153" s="9" t="s">
        <v>516</v>
      </c>
      <c r="C153" s="9" t="s">
        <v>517</v>
      </c>
      <c r="D153" s="9" t="s">
        <v>8</v>
      </c>
      <c r="E153" s="10">
        <v>88007</v>
      </c>
      <c r="F153" s="9" t="s">
        <v>518</v>
      </c>
      <c r="G153" s="11"/>
      <c r="H153">
        <v>151</v>
      </c>
      <c r="I153" t="str">
        <f t="shared" si="16"/>
        <v>4325 Paseo Del Oro Circle</v>
      </c>
      <c r="J153">
        <f t="shared" si="13"/>
        <v>151</v>
      </c>
      <c r="K153">
        <f t="shared" si="14"/>
        <v>1.00153</v>
      </c>
      <c r="L153" s="12" t="s">
        <v>517</v>
      </c>
      <c r="O153">
        <v>155</v>
      </c>
      <c r="P153" t="str">
        <f t="shared" si="17"/>
        <v/>
      </c>
      <c r="Q153" t="str">
        <f t="shared" si="15"/>
        <v/>
      </c>
      <c r="R153" t="str">
        <f>IFERROR(SEARCH(#REF!,S153)+ROW()/100000,"")</f>
        <v/>
      </c>
      <c r="S153" s="13" t="s">
        <v>452</v>
      </c>
    </row>
    <row r="154" spans="1:19" ht="18" customHeight="1" x14ac:dyDescent="0.25">
      <c r="A154" s="8">
        <v>152</v>
      </c>
      <c r="B154" s="16" t="s">
        <v>519</v>
      </c>
      <c r="C154" s="9" t="s">
        <v>520</v>
      </c>
      <c r="D154" s="9" t="s">
        <v>243</v>
      </c>
      <c r="E154" s="10">
        <v>87114</v>
      </c>
      <c r="F154" s="9" t="s">
        <v>521</v>
      </c>
      <c r="G154" s="14"/>
      <c r="H154">
        <v>152</v>
      </c>
      <c r="I154" t="str">
        <f t="shared" si="16"/>
        <v>291 El Pueblo Road NW</v>
      </c>
      <c r="J154">
        <f t="shared" si="13"/>
        <v>152</v>
      </c>
      <c r="K154">
        <f t="shared" si="14"/>
        <v>1.0015400000000001</v>
      </c>
      <c r="L154" s="12" t="s">
        <v>520</v>
      </c>
      <c r="O154">
        <v>156</v>
      </c>
      <c r="P154" t="str">
        <f t="shared" si="17"/>
        <v/>
      </c>
      <c r="Q154" t="str">
        <f t="shared" si="15"/>
        <v/>
      </c>
      <c r="R154" t="str">
        <f>IFERROR(SEARCH(#REF!,S154)+ROW()/100000,"")</f>
        <v/>
      </c>
      <c r="S154" s="15" t="s">
        <v>455</v>
      </c>
    </row>
    <row r="155" spans="1:19" ht="18" customHeight="1" x14ac:dyDescent="0.25">
      <c r="A155" s="8">
        <v>153</v>
      </c>
      <c r="B155" s="16" t="s">
        <v>522</v>
      </c>
      <c r="C155" s="9" t="s">
        <v>523</v>
      </c>
      <c r="D155" s="9" t="s">
        <v>16</v>
      </c>
      <c r="E155" s="10">
        <v>87507</v>
      </c>
      <c r="F155" s="9" t="s">
        <v>524</v>
      </c>
      <c r="G155" s="11"/>
      <c r="H155">
        <v>153</v>
      </c>
      <c r="I155" t="str">
        <f t="shared" si="16"/>
        <v>4551 Paseo Del Sol</v>
      </c>
      <c r="J155">
        <f t="shared" si="13"/>
        <v>153</v>
      </c>
      <c r="K155">
        <f t="shared" si="14"/>
        <v>1.0015499999999999</v>
      </c>
      <c r="L155" s="12" t="s">
        <v>523</v>
      </c>
      <c r="O155">
        <v>157</v>
      </c>
      <c r="P155" t="str">
        <f t="shared" si="17"/>
        <v/>
      </c>
      <c r="Q155" t="str">
        <f t="shared" si="15"/>
        <v/>
      </c>
      <c r="R155" t="str">
        <f>IFERROR(SEARCH(#REF!,S155)+ROW()/100000,"")</f>
        <v/>
      </c>
      <c r="S155" s="13" t="s">
        <v>525</v>
      </c>
    </row>
    <row r="156" spans="1:19" ht="18" customHeight="1" x14ac:dyDescent="0.25">
      <c r="A156" s="8">
        <v>154</v>
      </c>
      <c r="B156" s="9" t="s">
        <v>526</v>
      </c>
      <c r="C156" s="9" t="s">
        <v>527</v>
      </c>
      <c r="D156" s="9" t="s">
        <v>130</v>
      </c>
      <c r="E156" s="10">
        <v>87301</v>
      </c>
      <c r="F156" s="9" t="s">
        <v>528</v>
      </c>
      <c r="G156" s="14"/>
      <c r="H156">
        <v>154</v>
      </c>
      <c r="I156" t="str">
        <f t="shared" si="16"/>
        <v>2811 Dairy Drive</v>
      </c>
      <c r="J156">
        <f t="shared" si="13"/>
        <v>154</v>
      </c>
      <c r="K156">
        <f t="shared" si="14"/>
        <v>1.00156</v>
      </c>
      <c r="L156" s="12" t="s">
        <v>527</v>
      </c>
      <c r="O156">
        <v>158</v>
      </c>
      <c r="P156" t="str">
        <f t="shared" si="17"/>
        <v/>
      </c>
      <c r="Q156" t="str">
        <f t="shared" si="15"/>
        <v/>
      </c>
      <c r="R156" t="str">
        <f>IFERROR(SEARCH(#REF!,S156)+ROW()/100000,"")</f>
        <v/>
      </c>
      <c r="S156" s="15" t="s">
        <v>460</v>
      </c>
    </row>
    <row r="157" spans="1:19" ht="18" customHeight="1" x14ac:dyDescent="0.25">
      <c r="A157" s="8">
        <v>155</v>
      </c>
      <c r="B157" s="9" t="s">
        <v>529</v>
      </c>
      <c r="C157" s="9" t="s">
        <v>530</v>
      </c>
      <c r="D157" s="9" t="s">
        <v>318</v>
      </c>
      <c r="E157" s="10">
        <v>88340</v>
      </c>
      <c r="F157" s="9" t="s">
        <v>531</v>
      </c>
      <c r="G157" s="11"/>
      <c r="H157">
        <v>155</v>
      </c>
      <c r="I157" t="str">
        <f t="shared" si="16"/>
        <v>165 Bull Pen Road</v>
      </c>
      <c r="J157">
        <f t="shared" si="13"/>
        <v>155</v>
      </c>
      <c r="K157">
        <f t="shared" si="14"/>
        <v>1.0015700000000001</v>
      </c>
      <c r="L157" s="12" t="s">
        <v>530</v>
      </c>
      <c r="O157">
        <v>159</v>
      </c>
      <c r="P157" t="str">
        <f t="shared" si="17"/>
        <v/>
      </c>
      <c r="Q157" t="str">
        <f t="shared" si="15"/>
        <v/>
      </c>
      <c r="R157" t="str">
        <f>IFERROR(SEARCH(#REF!,S157)+ROW()/100000,"")</f>
        <v/>
      </c>
      <c r="S157" s="13" t="s">
        <v>532</v>
      </c>
    </row>
    <row r="158" spans="1:19" ht="18" customHeight="1" x14ac:dyDescent="0.25">
      <c r="A158" s="8">
        <v>156</v>
      </c>
      <c r="B158" s="9" t="s">
        <v>533</v>
      </c>
      <c r="C158" s="9" t="s">
        <v>534</v>
      </c>
      <c r="D158" s="9" t="s">
        <v>200</v>
      </c>
      <c r="E158" s="10">
        <v>87413</v>
      </c>
      <c r="F158" s="9" t="s">
        <v>535</v>
      </c>
      <c r="G158" s="14"/>
      <c r="H158">
        <v>156</v>
      </c>
      <c r="I158" t="str">
        <f t="shared" si="16"/>
        <v>600 W. Blanco Blvd.</v>
      </c>
      <c r="J158">
        <f t="shared" si="13"/>
        <v>156</v>
      </c>
      <c r="K158">
        <f t="shared" si="14"/>
        <v>1.0015799999999999</v>
      </c>
      <c r="L158" s="12" t="s">
        <v>534</v>
      </c>
      <c r="O158">
        <v>160</v>
      </c>
      <c r="P158" t="str">
        <f t="shared" si="17"/>
        <v/>
      </c>
      <c r="Q158" t="str">
        <f t="shared" si="15"/>
        <v/>
      </c>
      <c r="R158" t="str">
        <f>IFERROR(SEARCH(#REF!,S158)+ROW()/100000,"")</f>
        <v/>
      </c>
      <c r="S158" s="15" t="s">
        <v>463</v>
      </c>
    </row>
    <row r="159" spans="1:19" ht="18" customHeight="1" x14ac:dyDescent="0.25">
      <c r="A159" s="8">
        <v>157</v>
      </c>
      <c r="B159" s="9" t="s">
        <v>536</v>
      </c>
      <c r="C159" s="9" t="s">
        <v>537</v>
      </c>
      <c r="D159" s="9" t="s">
        <v>439</v>
      </c>
      <c r="E159" s="10">
        <v>88063</v>
      </c>
      <c r="F159" s="9" t="s">
        <v>538</v>
      </c>
      <c r="G159" s="11"/>
      <c r="H159">
        <v>157</v>
      </c>
      <c r="I159" t="str">
        <f t="shared" si="16"/>
        <v>142 Linda Vista Drive</v>
      </c>
      <c r="J159">
        <f t="shared" si="13"/>
        <v>157</v>
      </c>
      <c r="K159">
        <f t="shared" si="14"/>
        <v>1.00159</v>
      </c>
      <c r="L159" s="12" t="s">
        <v>537</v>
      </c>
      <c r="O159">
        <v>161</v>
      </c>
      <c r="P159" t="str">
        <f t="shared" si="17"/>
        <v/>
      </c>
      <c r="Q159" t="str">
        <f t="shared" si="15"/>
        <v/>
      </c>
      <c r="R159" t="str">
        <f>IFERROR(SEARCH(#REF!,S159)+ROW()/100000,"")</f>
        <v/>
      </c>
      <c r="S159" s="13" t="s">
        <v>539</v>
      </c>
    </row>
    <row r="160" spans="1:19" ht="18" customHeight="1" x14ac:dyDescent="0.25">
      <c r="A160" s="8">
        <v>158</v>
      </c>
      <c r="B160" s="9" t="s">
        <v>540</v>
      </c>
      <c r="C160" s="9" t="s">
        <v>541</v>
      </c>
      <c r="D160" s="9" t="s">
        <v>25</v>
      </c>
      <c r="E160" s="10">
        <v>87102</v>
      </c>
      <c r="F160" s="9" t="s">
        <v>542</v>
      </c>
      <c r="G160" s="14"/>
      <c r="H160">
        <v>158</v>
      </c>
      <c r="I160" t="str">
        <f t="shared" si="16"/>
        <v>310 Indian School Road NE</v>
      </c>
      <c r="J160">
        <f t="shared" si="13"/>
        <v>158</v>
      </c>
      <c r="K160">
        <f t="shared" si="14"/>
        <v>1.0016</v>
      </c>
      <c r="L160" s="12" t="s">
        <v>541</v>
      </c>
      <c r="O160">
        <v>162</v>
      </c>
      <c r="P160" t="str">
        <f t="shared" si="17"/>
        <v/>
      </c>
      <c r="Q160" t="str">
        <f t="shared" si="15"/>
        <v/>
      </c>
      <c r="R160" t="str">
        <f>IFERROR(SEARCH(#REF!,S160)+ROW()/100000,"")</f>
        <v/>
      </c>
      <c r="S160" s="15" t="s">
        <v>467</v>
      </c>
    </row>
    <row r="161" spans="1:19" ht="18" customHeight="1" x14ac:dyDescent="0.25">
      <c r="A161" s="8">
        <v>159</v>
      </c>
      <c r="B161" s="9" t="s">
        <v>543</v>
      </c>
      <c r="C161" s="9" t="s">
        <v>544</v>
      </c>
      <c r="D161" s="9" t="s">
        <v>25</v>
      </c>
      <c r="E161" s="10">
        <v>87108</v>
      </c>
      <c r="F161" s="9" t="s">
        <v>545</v>
      </c>
      <c r="G161" s="11"/>
      <c r="H161">
        <v>159</v>
      </c>
      <c r="I161" t="str">
        <f t="shared" si="16"/>
        <v>517 San Pablo St. SE</v>
      </c>
      <c r="J161">
        <f t="shared" si="13"/>
        <v>159</v>
      </c>
      <c r="K161">
        <f t="shared" si="14"/>
        <v>1.0016099999999999</v>
      </c>
      <c r="L161" s="12" t="s">
        <v>544</v>
      </c>
      <c r="O161">
        <v>163</v>
      </c>
      <c r="P161" t="str">
        <f t="shared" si="17"/>
        <v/>
      </c>
      <c r="Q161" t="str">
        <f t="shared" si="15"/>
        <v/>
      </c>
      <c r="R161" t="str">
        <f>IFERROR(SEARCH(#REF!,S161)+ROW()/100000,"")</f>
        <v/>
      </c>
      <c r="S161" s="13" t="s">
        <v>472</v>
      </c>
    </row>
    <row r="162" spans="1:19" ht="18" customHeight="1" x14ac:dyDescent="0.25">
      <c r="A162" s="8">
        <v>160</v>
      </c>
      <c r="B162" s="9" t="s">
        <v>546</v>
      </c>
      <c r="C162" s="9" t="s">
        <v>547</v>
      </c>
      <c r="D162" s="9" t="s">
        <v>548</v>
      </c>
      <c r="E162" s="10">
        <v>88260</v>
      </c>
      <c r="F162" s="9" t="s">
        <v>549</v>
      </c>
      <c r="G162" s="14"/>
      <c r="H162">
        <v>160</v>
      </c>
      <c r="I162" t="str">
        <f t="shared" si="16"/>
        <v>214 W. Polk Ave.</v>
      </c>
      <c r="J162">
        <f t="shared" si="13"/>
        <v>160</v>
      </c>
      <c r="K162">
        <f t="shared" si="14"/>
        <v>1.00162</v>
      </c>
      <c r="L162" s="12" t="s">
        <v>547</v>
      </c>
      <c r="O162">
        <v>164</v>
      </c>
      <c r="P162" t="str">
        <f t="shared" si="17"/>
        <v/>
      </c>
      <c r="Q162" t="str">
        <f t="shared" si="15"/>
        <v/>
      </c>
      <c r="R162" t="str">
        <f>IFERROR(SEARCH(#REF!,S162)+ROW()/100000,"")</f>
        <v/>
      </c>
      <c r="S162" s="15" t="s">
        <v>550</v>
      </c>
    </row>
    <row r="163" spans="1:19" ht="18" customHeight="1" x14ac:dyDescent="0.25">
      <c r="A163" s="8">
        <v>161</v>
      </c>
      <c r="B163" s="9" t="s">
        <v>551</v>
      </c>
      <c r="C163" s="9" t="s">
        <v>552</v>
      </c>
      <c r="D163" s="9" t="s">
        <v>326</v>
      </c>
      <c r="E163" s="10">
        <v>88130</v>
      </c>
      <c r="F163" s="9" t="s">
        <v>553</v>
      </c>
      <c r="G163" s="11"/>
      <c r="H163">
        <v>161</v>
      </c>
      <c r="I163" t="str">
        <f t="shared" si="16"/>
        <v>1903 S. Avenue I</v>
      </c>
      <c r="J163">
        <f t="shared" si="13"/>
        <v>161</v>
      </c>
      <c r="K163">
        <f t="shared" si="14"/>
        <v>1.00163</v>
      </c>
      <c r="L163" s="12" t="s">
        <v>552</v>
      </c>
      <c r="O163">
        <v>165</v>
      </c>
      <c r="P163" t="str">
        <f t="shared" si="17"/>
        <v/>
      </c>
      <c r="Q163" t="str">
        <f t="shared" si="15"/>
        <v/>
      </c>
      <c r="R163" t="str">
        <f>IFERROR(SEARCH(#REF!,S163)+ROW()/100000,"")</f>
        <v/>
      </c>
      <c r="S163" s="13" t="s">
        <v>550</v>
      </c>
    </row>
    <row r="164" spans="1:19" ht="18" customHeight="1" x14ac:dyDescent="0.25">
      <c r="A164" s="8">
        <v>162</v>
      </c>
      <c r="B164" s="9" t="s">
        <v>554</v>
      </c>
      <c r="C164" s="9" t="s">
        <v>555</v>
      </c>
      <c r="D164" s="9" t="s">
        <v>556</v>
      </c>
      <c r="E164" s="10">
        <v>88401</v>
      </c>
      <c r="F164" s="9" t="s">
        <v>557</v>
      </c>
      <c r="G164" s="14"/>
      <c r="H164">
        <v>162</v>
      </c>
      <c r="I164" t="str">
        <f t="shared" si="16"/>
        <v>702 W. Sunset Ave.</v>
      </c>
      <c r="J164">
        <f t="shared" si="13"/>
        <v>162</v>
      </c>
      <c r="K164">
        <f t="shared" si="14"/>
        <v>1.0016400000000001</v>
      </c>
      <c r="L164" s="12" t="s">
        <v>555</v>
      </c>
      <c r="O164">
        <v>166</v>
      </c>
      <c r="P164" t="str">
        <f t="shared" si="17"/>
        <v/>
      </c>
      <c r="Q164" t="str">
        <f t="shared" si="15"/>
        <v/>
      </c>
      <c r="R164" t="str">
        <f>IFERROR(SEARCH(#REF!,S164)+ROW()/100000,"")</f>
        <v/>
      </c>
      <c r="S164" s="15" t="s">
        <v>409</v>
      </c>
    </row>
    <row r="165" spans="1:19" ht="18" customHeight="1" x14ac:dyDescent="0.25">
      <c r="A165" s="8">
        <v>163</v>
      </c>
      <c r="B165" s="9" t="s">
        <v>558</v>
      </c>
      <c r="C165" s="9" t="s">
        <v>559</v>
      </c>
      <c r="D165" s="9" t="s">
        <v>25</v>
      </c>
      <c r="E165" s="10">
        <v>87109</v>
      </c>
      <c r="F165" s="9" t="s">
        <v>560</v>
      </c>
      <c r="G165" s="11"/>
      <c r="H165">
        <v>163</v>
      </c>
      <c r="I165" t="str">
        <f t="shared" si="16"/>
        <v>6811 Ranchitos Road NE</v>
      </c>
      <c r="J165">
        <f t="shared" si="13"/>
        <v>163</v>
      </c>
      <c r="K165">
        <f t="shared" si="14"/>
        <v>1.0016499999999999</v>
      </c>
      <c r="L165" s="12" t="s">
        <v>559</v>
      </c>
      <c r="O165">
        <v>167</v>
      </c>
      <c r="P165" t="str">
        <f t="shared" si="17"/>
        <v/>
      </c>
      <c r="Q165" t="str">
        <f t="shared" si="15"/>
        <v/>
      </c>
      <c r="R165" t="str">
        <f>IFERROR(SEARCH(#REF!,S165)+ROW()/100000,"")</f>
        <v/>
      </c>
      <c r="S165" s="13" t="s">
        <v>409</v>
      </c>
    </row>
    <row r="166" spans="1:19" ht="18" customHeight="1" x14ac:dyDescent="0.25">
      <c r="A166" s="8">
        <v>164</v>
      </c>
      <c r="B166" s="9" t="s">
        <v>561</v>
      </c>
      <c r="C166" s="9" t="s">
        <v>562</v>
      </c>
      <c r="D166" s="9" t="s">
        <v>112</v>
      </c>
      <c r="E166" s="10">
        <v>87901</v>
      </c>
      <c r="F166" s="9" t="s">
        <v>563</v>
      </c>
      <c r="G166" s="14"/>
      <c r="H166">
        <v>164</v>
      </c>
      <c r="I166" t="str">
        <f t="shared" si="16"/>
        <v>1485 E. Second Ave.</v>
      </c>
      <c r="J166">
        <f t="shared" si="13"/>
        <v>164</v>
      </c>
      <c r="K166">
        <f t="shared" si="14"/>
        <v>1.00166</v>
      </c>
      <c r="L166" s="12" t="s">
        <v>562</v>
      </c>
      <c r="O166">
        <v>168</v>
      </c>
      <c r="P166" t="str">
        <f t="shared" si="17"/>
        <v/>
      </c>
      <c r="Q166" t="str">
        <f t="shared" si="15"/>
        <v/>
      </c>
      <c r="R166" t="str">
        <f>IFERROR(SEARCH(#REF!,S166)+ROW()/100000,"")</f>
        <v/>
      </c>
      <c r="S166" s="15" t="s">
        <v>476</v>
      </c>
    </row>
    <row r="167" spans="1:19" ht="18" customHeight="1" x14ac:dyDescent="0.25">
      <c r="A167" s="8">
        <v>165</v>
      </c>
      <c r="B167" s="9" t="s">
        <v>564</v>
      </c>
      <c r="C167" s="9" t="s">
        <v>565</v>
      </c>
      <c r="D167" s="9" t="s">
        <v>212</v>
      </c>
      <c r="E167" s="10">
        <v>88030</v>
      </c>
      <c r="F167" s="9" t="s">
        <v>566</v>
      </c>
      <c r="G167" s="11"/>
      <c r="H167">
        <v>165</v>
      </c>
      <c r="I167" t="str">
        <f t="shared" si="16"/>
        <v>1608 S. Tin St.</v>
      </c>
      <c r="J167">
        <f t="shared" si="13"/>
        <v>165</v>
      </c>
      <c r="K167">
        <f t="shared" si="14"/>
        <v>1.0016700000000001</v>
      </c>
      <c r="L167" s="12" t="s">
        <v>565</v>
      </c>
      <c r="O167">
        <v>169</v>
      </c>
      <c r="P167" t="str">
        <f t="shared" si="17"/>
        <v/>
      </c>
      <c r="Q167" t="str">
        <f t="shared" si="15"/>
        <v/>
      </c>
      <c r="R167" t="str">
        <f>IFERROR(SEARCH(#REF!,S167)+ROW()/100000,"")</f>
        <v/>
      </c>
      <c r="S167" s="13" t="s">
        <v>476</v>
      </c>
    </row>
    <row r="168" spans="1:19" ht="18" customHeight="1" x14ac:dyDescent="0.25">
      <c r="A168" s="8">
        <v>166</v>
      </c>
      <c r="B168" s="9" t="s">
        <v>567</v>
      </c>
      <c r="C168" s="9" t="s">
        <v>568</v>
      </c>
      <c r="D168" s="9" t="s">
        <v>171</v>
      </c>
      <c r="E168" s="10">
        <v>88435</v>
      </c>
      <c r="F168" s="9" t="s">
        <v>569</v>
      </c>
      <c r="G168" s="14"/>
      <c r="H168">
        <v>166</v>
      </c>
      <c r="I168" t="str">
        <f t="shared" si="16"/>
        <v>1005 McCarley Loop</v>
      </c>
      <c r="J168">
        <f t="shared" si="13"/>
        <v>166</v>
      </c>
      <c r="K168">
        <f t="shared" si="14"/>
        <v>1.0016799999999999</v>
      </c>
      <c r="L168" s="12" t="s">
        <v>568</v>
      </c>
      <c r="O168">
        <v>170</v>
      </c>
      <c r="P168" t="str">
        <f t="shared" si="17"/>
        <v/>
      </c>
      <c r="Q168" t="str">
        <f t="shared" si="15"/>
        <v/>
      </c>
      <c r="R168" t="str">
        <f>IFERROR(SEARCH(#REF!,S168)+ROW()/100000,"")</f>
        <v/>
      </c>
      <c r="S168" s="15" t="s">
        <v>482</v>
      </c>
    </row>
    <row r="169" spans="1:19" ht="18" customHeight="1" x14ac:dyDescent="0.25">
      <c r="A169" s="8">
        <v>167</v>
      </c>
      <c r="B169" s="9" t="s">
        <v>570</v>
      </c>
      <c r="C169" s="9" t="s">
        <v>571</v>
      </c>
      <c r="D169" s="9" t="s">
        <v>58</v>
      </c>
      <c r="E169" s="10">
        <v>87002</v>
      </c>
      <c r="F169" s="9" t="s">
        <v>572</v>
      </c>
      <c r="G169" s="11"/>
      <c r="H169">
        <v>167</v>
      </c>
      <c r="I169" t="str">
        <f t="shared" si="16"/>
        <v>2291 Highway 304</v>
      </c>
      <c r="J169">
        <f t="shared" si="13"/>
        <v>167</v>
      </c>
      <c r="K169">
        <f t="shared" si="14"/>
        <v>1.00169</v>
      </c>
      <c r="L169" s="12" t="s">
        <v>571</v>
      </c>
      <c r="O169">
        <v>171</v>
      </c>
      <c r="P169" t="str">
        <f t="shared" si="17"/>
        <v/>
      </c>
      <c r="Q169" t="str">
        <f t="shared" si="15"/>
        <v/>
      </c>
      <c r="R169" t="str">
        <f>IFERROR(SEARCH(#REF!,S169)+ROW()/100000,"")</f>
        <v/>
      </c>
      <c r="S169" s="13" t="s">
        <v>489</v>
      </c>
    </row>
    <row r="170" spans="1:19" ht="18" customHeight="1" x14ac:dyDescent="0.25">
      <c r="A170" s="8">
        <v>168</v>
      </c>
      <c r="B170" s="9" t="s">
        <v>573</v>
      </c>
      <c r="C170" s="9" t="s">
        <v>574</v>
      </c>
      <c r="D170" s="9" t="s">
        <v>25</v>
      </c>
      <c r="E170" s="10">
        <v>87120</v>
      </c>
      <c r="F170" s="9" t="s">
        <v>575</v>
      </c>
      <c r="G170" s="14"/>
      <c r="H170">
        <v>168</v>
      </c>
      <c r="I170" t="str">
        <f t="shared" si="16"/>
        <v>1919 Ladera Drive NW</v>
      </c>
      <c r="J170">
        <f t="shared" si="13"/>
        <v>168</v>
      </c>
      <c r="K170">
        <f t="shared" si="14"/>
        <v>1.0017</v>
      </c>
      <c r="L170" s="12" t="s">
        <v>574</v>
      </c>
      <c r="O170">
        <v>172</v>
      </c>
      <c r="P170" t="str">
        <f t="shared" si="17"/>
        <v/>
      </c>
      <c r="Q170" t="str">
        <f t="shared" si="15"/>
        <v/>
      </c>
      <c r="R170" t="str">
        <f>IFERROR(SEARCH(#REF!,S170)+ROW()/100000,"")</f>
        <v/>
      </c>
      <c r="S170" s="15" t="s">
        <v>492</v>
      </c>
    </row>
    <row r="171" spans="1:19" ht="18" customHeight="1" x14ac:dyDescent="0.25">
      <c r="A171" s="8">
        <v>169</v>
      </c>
      <c r="B171" s="9" t="s">
        <v>576</v>
      </c>
      <c r="C171" s="9" t="s">
        <v>577</v>
      </c>
      <c r="D171" s="9" t="s">
        <v>40</v>
      </c>
      <c r="E171" s="10">
        <v>88210</v>
      </c>
      <c r="F171" s="9" t="s">
        <v>578</v>
      </c>
      <c r="G171" s="11"/>
      <c r="H171">
        <v>169</v>
      </c>
      <c r="I171" t="str">
        <f t="shared" si="16"/>
        <v>800 S. Roselawn Ave.</v>
      </c>
      <c r="J171">
        <f t="shared" si="13"/>
        <v>169</v>
      </c>
      <c r="K171">
        <f t="shared" si="14"/>
        <v>1.0017100000000001</v>
      </c>
      <c r="L171" s="12" t="s">
        <v>577</v>
      </c>
      <c r="O171">
        <v>173</v>
      </c>
      <c r="P171" t="str">
        <f t="shared" si="17"/>
        <v/>
      </c>
      <c r="Q171" t="str">
        <f t="shared" si="15"/>
        <v/>
      </c>
      <c r="R171" t="str">
        <f>IFERROR(SEARCH(#REF!,S171)+ROW()/100000,"")</f>
        <v/>
      </c>
      <c r="S171" s="13" t="s">
        <v>285</v>
      </c>
    </row>
    <row r="172" spans="1:19" ht="18" customHeight="1" x14ac:dyDescent="0.25">
      <c r="A172" s="8">
        <v>170</v>
      </c>
      <c r="B172" s="9" t="s">
        <v>579</v>
      </c>
      <c r="C172" s="9" t="s">
        <v>580</v>
      </c>
      <c r="D172" s="9" t="s">
        <v>326</v>
      </c>
      <c r="E172" s="10">
        <v>88130</v>
      </c>
      <c r="F172" s="9" t="s">
        <v>581</v>
      </c>
      <c r="G172" s="14"/>
      <c r="H172">
        <v>170</v>
      </c>
      <c r="I172" t="str">
        <f t="shared" si="16"/>
        <v>1101 W. Fir St.</v>
      </c>
      <c r="J172">
        <f t="shared" si="13"/>
        <v>170</v>
      </c>
      <c r="K172">
        <f t="shared" si="14"/>
        <v>1.0017199999999999</v>
      </c>
      <c r="L172" s="12" t="s">
        <v>580</v>
      </c>
      <c r="O172">
        <v>174</v>
      </c>
      <c r="P172" t="str">
        <f t="shared" si="17"/>
        <v/>
      </c>
      <c r="Q172" t="str">
        <f t="shared" si="15"/>
        <v/>
      </c>
      <c r="R172" t="str">
        <f>IFERROR(SEARCH(#REF!,S172)+ROW()/100000,"")</f>
        <v/>
      </c>
      <c r="S172" s="15" t="s">
        <v>497</v>
      </c>
    </row>
    <row r="173" spans="1:19" ht="18" customHeight="1" x14ac:dyDescent="0.25">
      <c r="A173" s="8">
        <v>171</v>
      </c>
      <c r="B173" s="9" t="s">
        <v>582</v>
      </c>
      <c r="C173" s="9" t="s">
        <v>583</v>
      </c>
      <c r="D173" s="9" t="s">
        <v>163</v>
      </c>
      <c r="E173" s="10">
        <v>88203</v>
      </c>
      <c r="F173" s="9" t="s">
        <v>584</v>
      </c>
      <c r="G173" s="11"/>
      <c r="H173">
        <v>171</v>
      </c>
      <c r="I173" t="str">
        <f t="shared" si="16"/>
        <v>1901 S. Sunset Ave.</v>
      </c>
      <c r="J173">
        <f t="shared" si="13"/>
        <v>171</v>
      </c>
      <c r="K173">
        <f t="shared" si="14"/>
        <v>1.00173</v>
      </c>
      <c r="L173" s="12" t="s">
        <v>583</v>
      </c>
      <c r="O173">
        <v>175</v>
      </c>
      <c r="P173" t="str">
        <f t="shared" si="17"/>
        <v/>
      </c>
      <c r="Q173" t="str">
        <f t="shared" si="15"/>
        <v/>
      </c>
      <c r="R173" t="str">
        <f>IFERROR(SEARCH(#REF!,S173)+ROW()/100000,"")</f>
        <v/>
      </c>
      <c r="S173" s="13" t="s">
        <v>497</v>
      </c>
    </row>
    <row r="174" spans="1:19" ht="18" customHeight="1" x14ac:dyDescent="0.25">
      <c r="A174" s="8">
        <v>172</v>
      </c>
      <c r="B174" s="9" t="s">
        <v>585</v>
      </c>
      <c r="C174" s="9" t="s">
        <v>586</v>
      </c>
      <c r="D174" s="9" t="s">
        <v>130</v>
      </c>
      <c r="E174" s="10">
        <v>87301</v>
      </c>
      <c r="F174" s="9" t="s">
        <v>587</v>
      </c>
      <c r="G174" s="14"/>
      <c r="H174">
        <v>172</v>
      </c>
      <c r="I174" t="str">
        <f t="shared" si="16"/>
        <v>210 Rudy Drive</v>
      </c>
      <c r="J174">
        <f t="shared" si="13"/>
        <v>172</v>
      </c>
      <c r="K174">
        <f t="shared" si="14"/>
        <v>1.0017400000000001</v>
      </c>
      <c r="L174" s="12" t="s">
        <v>586</v>
      </c>
      <c r="O174">
        <v>176</v>
      </c>
      <c r="P174" t="str">
        <f t="shared" si="17"/>
        <v/>
      </c>
      <c r="Q174" t="str">
        <f t="shared" si="15"/>
        <v/>
      </c>
      <c r="R174" t="str">
        <f>IFERROR(SEARCH(#REF!,S174)+ROW()/100000,"")</f>
        <v/>
      </c>
      <c r="S174" s="15" t="s">
        <v>588</v>
      </c>
    </row>
    <row r="175" spans="1:19" ht="18" customHeight="1" x14ac:dyDescent="0.25">
      <c r="A175" s="8">
        <v>173</v>
      </c>
      <c r="B175" s="9" t="s">
        <v>589</v>
      </c>
      <c r="C175" s="9" t="s">
        <v>590</v>
      </c>
      <c r="D175" s="9" t="s">
        <v>25</v>
      </c>
      <c r="E175" s="10">
        <v>87104</v>
      </c>
      <c r="F175" s="9" t="s">
        <v>591</v>
      </c>
      <c r="G175" s="11"/>
      <c r="H175">
        <v>173</v>
      </c>
      <c r="I175" t="str">
        <f t="shared" si="16"/>
        <v>1750 Indian School Road NW</v>
      </c>
      <c r="J175">
        <f t="shared" si="13"/>
        <v>173</v>
      </c>
      <c r="K175">
        <f t="shared" si="14"/>
        <v>1.0017499999999999</v>
      </c>
      <c r="L175" s="12" t="s">
        <v>590</v>
      </c>
      <c r="O175">
        <v>177</v>
      </c>
      <c r="P175" t="str">
        <f t="shared" si="17"/>
        <v/>
      </c>
      <c r="Q175" t="str">
        <f t="shared" si="15"/>
        <v/>
      </c>
      <c r="R175" t="str">
        <f>IFERROR(SEARCH(#REF!,S175)+ROW()/100000,"")</f>
        <v/>
      </c>
      <c r="S175" s="13" t="s">
        <v>504</v>
      </c>
    </row>
    <row r="176" spans="1:19" ht="18" customHeight="1" x14ac:dyDescent="0.25">
      <c r="A176" s="8">
        <v>174</v>
      </c>
      <c r="B176" s="9" t="s">
        <v>592</v>
      </c>
      <c r="C176" s="9" t="s">
        <v>593</v>
      </c>
      <c r="D176" s="9" t="s">
        <v>98</v>
      </c>
      <c r="E176" s="10">
        <v>87701</v>
      </c>
      <c r="F176" s="9" t="s">
        <v>285</v>
      </c>
      <c r="G176" s="14"/>
      <c r="H176">
        <v>174</v>
      </c>
      <c r="I176" t="str">
        <f t="shared" si="16"/>
        <v>2710 Collins Drive</v>
      </c>
      <c r="J176">
        <f t="shared" si="13"/>
        <v>174</v>
      </c>
      <c r="K176">
        <f t="shared" si="14"/>
        <v>1.00176</v>
      </c>
      <c r="L176" s="12" t="s">
        <v>593</v>
      </c>
      <c r="O176">
        <v>178</v>
      </c>
      <c r="P176" t="str">
        <f t="shared" si="17"/>
        <v/>
      </c>
      <c r="Q176" t="str">
        <f t="shared" si="15"/>
        <v/>
      </c>
      <c r="R176" t="str">
        <f>IFERROR(SEARCH(#REF!,S176)+ROW()/100000,"")</f>
        <v/>
      </c>
      <c r="S176" s="15" t="s">
        <v>594</v>
      </c>
    </row>
    <row r="177" spans="1:19" ht="18" customHeight="1" x14ac:dyDescent="0.25">
      <c r="A177" s="8">
        <v>175</v>
      </c>
      <c r="B177" s="9" t="s">
        <v>595</v>
      </c>
      <c r="C177" s="9" t="s">
        <v>596</v>
      </c>
      <c r="D177" s="9" t="s">
        <v>16</v>
      </c>
      <c r="E177" s="10">
        <v>87507</v>
      </c>
      <c r="F177" s="9" t="s">
        <v>597</v>
      </c>
      <c r="G177" s="11"/>
      <c r="H177">
        <v>175</v>
      </c>
      <c r="I177" t="str">
        <f t="shared" si="16"/>
        <v>3991 Camino Juliana</v>
      </c>
      <c r="J177">
        <f t="shared" si="13"/>
        <v>175</v>
      </c>
      <c r="K177">
        <f t="shared" si="14"/>
        <v>1.00177</v>
      </c>
      <c r="L177" s="12" t="s">
        <v>596</v>
      </c>
      <c r="O177">
        <v>179</v>
      </c>
      <c r="P177" t="str">
        <f t="shared" si="17"/>
        <v/>
      </c>
      <c r="Q177" t="str">
        <f t="shared" si="15"/>
        <v/>
      </c>
      <c r="R177" t="str">
        <f>IFERROR(SEARCH(#REF!,S177)+ROW()/100000,"")</f>
        <v/>
      </c>
      <c r="S177" s="13" t="s">
        <v>507</v>
      </c>
    </row>
    <row r="178" spans="1:19" ht="18" customHeight="1" x14ac:dyDescent="0.25">
      <c r="A178" s="8">
        <v>176</v>
      </c>
      <c r="B178" s="9" t="s">
        <v>598</v>
      </c>
      <c r="C178" s="9" t="s">
        <v>599</v>
      </c>
      <c r="D178" s="9" t="s">
        <v>16</v>
      </c>
      <c r="E178" s="10">
        <v>87501</v>
      </c>
      <c r="F178" s="9" t="s">
        <v>600</v>
      </c>
      <c r="G178" s="14"/>
      <c r="H178">
        <v>176</v>
      </c>
      <c r="I178" t="str">
        <f t="shared" si="16"/>
        <v>255 Camino Alire</v>
      </c>
      <c r="J178">
        <f t="shared" si="13"/>
        <v>176</v>
      </c>
      <c r="K178">
        <f t="shared" si="14"/>
        <v>1.0017799999999999</v>
      </c>
      <c r="L178" s="12" t="s">
        <v>599</v>
      </c>
      <c r="O178">
        <v>180</v>
      </c>
      <c r="P178" t="str">
        <f t="shared" si="17"/>
        <v/>
      </c>
      <c r="Q178" t="str">
        <f t="shared" si="15"/>
        <v/>
      </c>
      <c r="R178" t="str">
        <f>IFERROR(SEARCH(#REF!,S178)+ROW()/100000,"")</f>
        <v/>
      </c>
      <c r="S178" s="15" t="s">
        <v>427</v>
      </c>
    </row>
    <row r="179" spans="1:19" ht="18" customHeight="1" x14ac:dyDescent="0.25">
      <c r="A179" s="8">
        <v>177</v>
      </c>
      <c r="B179" s="9" t="s">
        <v>601</v>
      </c>
      <c r="C179" s="9" t="s">
        <v>602</v>
      </c>
      <c r="D179" s="9" t="s">
        <v>603</v>
      </c>
      <c r="E179" s="10">
        <v>88008</v>
      </c>
      <c r="F179" s="9" t="s">
        <v>604</v>
      </c>
      <c r="G179" s="11"/>
      <c r="H179">
        <v>177</v>
      </c>
      <c r="I179" t="str">
        <f t="shared" si="16"/>
        <v>105 Comerciantes Blvd.</v>
      </c>
      <c r="J179">
        <f t="shared" si="13"/>
        <v>177</v>
      </c>
      <c r="K179">
        <f t="shared" si="14"/>
        <v>1.00179</v>
      </c>
      <c r="L179" s="12" t="s">
        <v>602</v>
      </c>
      <c r="O179">
        <v>181</v>
      </c>
      <c r="P179" t="str">
        <f t="shared" si="17"/>
        <v/>
      </c>
      <c r="Q179" t="str">
        <f t="shared" si="15"/>
        <v/>
      </c>
      <c r="R179" t="str">
        <f>IFERROR(SEARCH(#REF!,S179)+ROW()/100000,"")</f>
        <v/>
      </c>
      <c r="S179" s="13" t="s">
        <v>515</v>
      </c>
    </row>
    <row r="180" spans="1:19" ht="18" customHeight="1" x14ac:dyDescent="0.25">
      <c r="A180" s="8">
        <v>178</v>
      </c>
      <c r="B180" s="9" t="s">
        <v>605</v>
      </c>
      <c r="C180" s="9" t="s">
        <v>606</v>
      </c>
      <c r="D180" s="9" t="s">
        <v>25</v>
      </c>
      <c r="E180" s="10">
        <v>87104</v>
      </c>
      <c r="F180" s="9" t="s">
        <v>607</v>
      </c>
      <c r="G180" s="14"/>
      <c r="H180">
        <v>178</v>
      </c>
      <c r="I180" t="str">
        <f t="shared" si="16"/>
        <v>1801 Bellamah Ave. NW</v>
      </c>
      <c r="J180">
        <f t="shared" si="13"/>
        <v>178</v>
      </c>
      <c r="K180">
        <f t="shared" si="14"/>
        <v>1.0018</v>
      </c>
      <c r="L180" s="12" t="s">
        <v>606</v>
      </c>
      <c r="O180">
        <v>182</v>
      </c>
      <c r="P180" t="str">
        <f t="shared" si="17"/>
        <v/>
      </c>
      <c r="Q180" t="str">
        <f t="shared" si="15"/>
        <v/>
      </c>
      <c r="R180" t="str">
        <f>IFERROR(SEARCH(#REF!,S180)+ROW()/100000,"")</f>
        <v/>
      </c>
      <c r="S180" s="15" t="s">
        <v>524</v>
      </c>
    </row>
    <row r="181" spans="1:19" ht="18" customHeight="1" x14ac:dyDescent="0.25">
      <c r="A181" s="8">
        <v>179</v>
      </c>
      <c r="B181" s="9" t="s">
        <v>608</v>
      </c>
      <c r="C181" s="9" t="s">
        <v>609</v>
      </c>
      <c r="D181" s="9" t="s">
        <v>610</v>
      </c>
      <c r="E181" s="10">
        <v>87502</v>
      </c>
      <c r="F181" s="9" t="s">
        <v>611</v>
      </c>
      <c r="G181" s="11"/>
      <c r="H181">
        <v>179</v>
      </c>
      <c r="I181" t="str">
        <f t="shared" si="16"/>
        <v>#26 Highway 22 West</v>
      </c>
      <c r="J181">
        <f t="shared" si="13"/>
        <v>179</v>
      </c>
      <c r="K181">
        <f t="shared" si="14"/>
        <v>1.0018100000000001</v>
      </c>
      <c r="L181" s="12" t="s">
        <v>609</v>
      </c>
      <c r="O181">
        <v>183</v>
      </c>
      <c r="P181" t="str">
        <f t="shared" si="17"/>
        <v/>
      </c>
      <c r="Q181" t="str">
        <f t="shared" si="15"/>
        <v/>
      </c>
      <c r="R181" t="str">
        <f>IFERROR(SEARCH(#REF!,S181)+ROW()/100000,"")</f>
        <v/>
      </c>
      <c r="S181" s="13" t="s">
        <v>521</v>
      </c>
    </row>
    <row r="182" spans="1:19" ht="18" customHeight="1" x14ac:dyDescent="0.25">
      <c r="A182" s="8">
        <v>180</v>
      </c>
      <c r="B182" s="9" t="s">
        <v>612</v>
      </c>
      <c r="C182" s="9" t="s">
        <v>613</v>
      </c>
      <c r="D182" s="9" t="s">
        <v>20</v>
      </c>
      <c r="E182" s="10">
        <v>88101</v>
      </c>
      <c r="F182" s="9" t="s">
        <v>614</v>
      </c>
      <c r="G182" s="14"/>
      <c r="H182">
        <v>180</v>
      </c>
      <c r="I182" t="str">
        <f t="shared" si="16"/>
        <v>1500 Echols Ave.</v>
      </c>
      <c r="J182">
        <f t="shared" si="13"/>
        <v>180</v>
      </c>
      <c r="K182">
        <f t="shared" si="14"/>
        <v>1.0018199999999999</v>
      </c>
      <c r="L182" s="12" t="s">
        <v>613</v>
      </c>
      <c r="O182">
        <v>184</v>
      </c>
      <c r="P182" t="str">
        <f t="shared" si="17"/>
        <v/>
      </c>
      <c r="Q182" t="str">
        <f t="shared" si="15"/>
        <v/>
      </c>
      <c r="R182" t="str">
        <f>IFERROR(SEARCH(#REF!,S182)+ROW()/100000,"")</f>
        <v/>
      </c>
      <c r="S182" s="15" t="s">
        <v>615</v>
      </c>
    </row>
    <row r="183" spans="1:19" ht="18" customHeight="1" x14ac:dyDescent="0.25">
      <c r="A183" s="8">
        <v>181</v>
      </c>
      <c r="B183" s="9" t="s">
        <v>616</v>
      </c>
      <c r="C183" s="9" t="s">
        <v>617</v>
      </c>
      <c r="D183" s="9" t="s">
        <v>145</v>
      </c>
      <c r="E183" s="10">
        <v>87420</v>
      </c>
      <c r="F183" s="9" t="s">
        <v>618</v>
      </c>
      <c r="G183" s="11"/>
      <c r="H183">
        <v>181</v>
      </c>
      <c r="I183" t="str">
        <f t="shared" si="16"/>
        <v>NM Highway 491 South</v>
      </c>
      <c r="J183">
        <f t="shared" si="13"/>
        <v>181</v>
      </c>
      <c r="K183">
        <f t="shared" si="14"/>
        <v>1.00183</v>
      </c>
      <c r="L183" s="12" t="s">
        <v>617</v>
      </c>
      <c r="O183">
        <v>185</v>
      </c>
      <c r="P183" t="str">
        <f t="shared" si="17"/>
        <v/>
      </c>
      <c r="Q183" t="str">
        <f t="shared" si="15"/>
        <v/>
      </c>
      <c r="R183" t="str">
        <f>IFERROR(SEARCH(#REF!,S183)+ROW()/100000,"")</f>
        <v/>
      </c>
      <c r="S183" s="13" t="s">
        <v>528</v>
      </c>
    </row>
    <row r="184" spans="1:19" ht="18" customHeight="1" x14ac:dyDescent="0.25">
      <c r="A184" s="8">
        <v>182</v>
      </c>
      <c r="B184" s="9" t="s">
        <v>619</v>
      </c>
      <c r="C184" s="9" t="s">
        <v>620</v>
      </c>
      <c r="D184" s="9" t="s">
        <v>212</v>
      </c>
      <c r="E184" s="10">
        <v>88030</v>
      </c>
      <c r="F184" s="9" t="s">
        <v>621</v>
      </c>
      <c r="G184" s="14"/>
      <c r="H184">
        <v>182</v>
      </c>
      <c r="I184" t="str">
        <f t="shared" si="16"/>
        <v>878 N. Iron St.</v>
      </c>
      <c r="J184">
        <f t="shared" si="13"/>
        <v>182</v>
      </c>
      <c r="K184">
        <f t="shared" si="14"/>
        <v>1.0018400000000001</v>
      </c>
      <c r="L184" s="12" t="s">
        <v>620</v>
      </c>
      <c r="O184">
        <v>186</v>
      </c>
      <c r="P184" t="str">
        <f t="shared" si="17"/>
        <v/>
      </c>
      <c r="Q184" t="str">
        <f t="shared" si="15"/>
        <v/>
      </c>
      <c r="R184" t="str">
        <f>IFERROR(SEARCH(#REF!,S184)+ROW()/100000,"")</f>
        <v/>
      </c>
      <c r="S184" s="15" t="s">
        <v>319</v>
      </c>
    </row>
    <row r="185" spans="1:19" ht="18" customHeight="1" x14ac:dyDescent="0.25">
      <c r="A185" s="8">
        <v>183</v>
      </c>
      <c r="B185" s="9" t="s">
        <v>622</v>
      </c>
      <c r="C185" s="9" t="s">
        <v>623</v>
      </c>
      <c r="D185" s="9" t="s">
        <v>119</v>
      </c>
      <c r="E185" s="10">
        <v>88061</v>
      </c>
      <c r="F185" s="9" t="s">
        <v>624</v>
      </c>
      <c r="G185" s="11"/>
      <c r="H185">
        <v>183</v>
      </c>
      <c r="I185" t="str">
        <f t="shared" si="16"/>
        <v>1414 Little Walnut Road</v>
      </c>
      <c r="J185">
        <f t="shared" si="13"/>
        <v>183</v>
      </c>
      <c r="K185">
        <f t="shared" si="14"/>
        <v>1.0018499999999999</v>
      </c>
      <c r="L185" s="12" t="s">
        <v>623</v>
      </c>
      <c r="O185">
        <v>187</v>
      </c>
      <c r="P185" t="str">
        <f t="shared" si="17"/>
        <v/>
      </c>
      <c r="Q185" t="str">
        <f t="shared" si="15"/>
        <v/>
      </c>
      <c r="R185" t="str">
        <f>IFERROR(SEARCH(#REF!,S185)+ROW()/100000,"")</f>
        <v/>
      </c>
      <c r="S185" s="13" t="s">
        <v>535</v>
      </c>
    </row>
    <row r="186" spans="1:19" ht="18" customHeight="1" x14ac:dyDescent="0.25">
      <c r="A186" s="8">
        <v>184</v>
      </c>
      <c r="B186" s="9" t="s">
        <v>625</v>
      </c>
      <c r="C186" s="9" t="s">
        <v>626</v>
      </c>
      <c r="D186" s="9" t="s">
        <v>25</v>
      </c>
      <c r="E186" s="10">
        <v>87102</v>
      </c>
      <c r="F186" s="9" t="s">
        <v>627</v>
      </c>
      <c r="G186" s="14"/>
      <c r="H186">
        <v>184</v>
      </c>
      <c r="I186" t="str">
        <f t="shared" si="16"/>
        <v>100 Silver Ave. SW</v>
      </c>
      <c r="J186">
        <f t="shared" si="13"/>
        <v>184</v>
      </c>
      <c r="K186">
        <f t="shared" si="14"/>
        <v>1.00186</v>
      </c>
      <c r="L186" s="12" t="s">
        <v>626</v>
      </c>
      <c r="O186">
        <v>188</v>
      </c>
      <c r="P186" t="str">
        <f t="shared" si="17"/>
        <v/>
      </c>
      <c r="Q186" t="str">
        <f t="shared" si="15"/>
        <v/>
      </c>
      <c r="R186" t="str">
        <f>IFERROR(SEARCH(#REF!,S186)+ROW()/100000,"")</f>
        <v/>
      </c>
      <c r="S186" s="15" t="s">
        <v>538</v>
      </c>
    </row>
    <row r="187" spans="1:19" ht="18" customHeight="1" x14ac:dyDescent="0.25">
      <c r="A187" s="8">
        <v>185</v>
      </c>
      <c r="B187" s="9" t="s">
        <v>628</v>
      </c>
      <c r="C187" s="9" t="s">
        <v>629</v>
      </c>
      <c r="D187" s="9" t="s">
        <v>25</v>
      </c>
      <c r="E187" s="10">
        <v>87102</v>
      </c>
      <c r="F187" s="9" t="s">
        <v>630</v>
      </c>
      <c r="G187" s="11"/>
      <c r="H187">
        <v>185</v>
      </c>
      <c r="I187" t="str">
        <f t="shared" si="16"/>
        <v>901 Park Ave. SW</v>
      </c>
      <c r="J187">
        <f t="shared" si="13"/>
        <v>185</v>
      </c>
      <c r="K187">
        <f t="shared" si="14"/>
        <v>1.00187</v>
      </c>
      <c r="L187" s="12" t="s">
        <v>629</v>
      </c>
      <c r="O187">
        <v>189</v>
      </c>
      <c r="P187" t="str">
        <f t="shared" si="17"/>
        <v/>
      </c>
      <c r="Q187" t="str">
        <f t="shared" si="15"/>
        <v/>
      </c>
      <c r="R187" t="str">
        <f>IFERROR(SEARCH(#REF!,S187)+ROW()/100000,"")</f>
        <v/>
      </c>
      <c r="S187" s="13" t="s">
        <v>631</v>
      </c>
    </row>
    <row r="188" spans="1:19" ht="18" customHeight="1" x14ac:dyDescent="0.25">
      <c r="A188" s="8">
        <v>186</v>
      </c>
      <c r="B188" s="9" t="s">
        <v>632</v>
      </c>
      <c r="C188" s="9" t="s">
        <v>633</v>
      </c>
      <c r="D188" s="9" t="s">
        <v>47</v>
      </c>
      <c r="E188" s="10">
        <v>88240</v>
      </c>
      <c r="F188" s="9" t="s">
        <v>634</v>
      </c>
      <c r="G188" s="14"/>
      <c r="H188">
        <v>186</v>
      </c>
      <c r="I188" t="str">
        <f t="shared" si="16"/>
        <v>3600 N. Skyview St.</v>
      </c>
      <c r="J188">
        <f t="shared" si="13"/>
        <v>186</v>
      </c>
      <c r="K188">
        <f t="shared" si="14"/>
        <v>1.0018800000000001</v>
      </c>
      <c r="L188" s="12" t="s">
        <v>633</v>
      </c>
      <c r="O188">
        <v>190</v>
      </c>
      <c r="P188" t="str">
        <f t="shared" si="17"/>
        <v/>
      </c>
      <c r="Q188" t="str">
        <f t="shared" si="15"/>
        <v/>
      </c>
      <c r="R188" t="str">
        <f>IFERROR(SEARCH(#REF!,S188)+ROW()/100000,"")</f>
        <v/>
      </c>
      <c r="S188" s="15" t="s">
        <v>635</v>
      </c>
    </row>
    <row r="189" spans="1:19" ht="18" customHeight="1" x14ac:dyDescent="0.25">
      <c r="A189" s="8">
        <v>187</v>
      </c>
      <c r="B189" s="9" t="s">
        <v>636</v>
      </c>
      <c r="C189" s="9" t="s">
        <v>637</v>
      </c>
      <c r="D189" s="9" t="s">
        <v>155</v>
      </c>
      <c r="E189" s="10">
        <v>87801</v>
      </c>
      <c r="F189" s="9" t="s">
        <v>638</v>
      </c>
      <c r="G189" s="14"/>
      <c r="H189">
        <v>187</v>
      </c>
      <c r="I189" t="str">
        <f t="shared" ref="I189:I252" si="18">IFERROR(VLOOKUP(H189,J189:L466,3,FALSE),"")</f>
        <v>444 Eaton Ave. SW</v>
      </c>
      <c r="J189">
        <f t="shared" si="13"/>
        <v>187</v>
      </c>
      <c r="K189">
        <f t="shared" si="14"/>
        <v>1.0018899999999999</v>
      </c>
      <c r="L189" s="12" t="s">
        <v>637</v>
      </c>
      <c r="O189">
        <v>192</v>
      </c>
      <c r="P189" t="str">
        <f t="shared" ref="P189:P252" si="19">IFERROR(VLOOKUP(O189,Q189:S467,3,FALSE),"")</f>
        <v/>
      </c>
      <c r="Q189" t="str">
        <f t="shared" si="15"/>
        <v/>
      </c>
      <c r="R189" t="str">
        <f>IFERROR(SEARCH(#REF!,S189)+ROW()/100000,"")</f>
        <v/>
      </c>
      <c r="S189" s="15" t="s">
        <v>545</v>
      </c>
    </row>
    <row r="190" spans="1:19" ht="18" customHeight="1" x14ac:dyDescent="0.25">
      <c r="A190" s="8">
        <v>188</v>
      </c>
      <c r="B190" s="9" t="s">
        <v>639</v>
      </c>
      <c r="C190" s="9" t="s">
        <v>640</v>
      </c>
      <c r="D190" s="9" t="s">
        <v>25</v>
      </c>
      <c r="E190" s="10">
        <v>87110</v>
      </c>
      <c r="F190" s="9" t="s">
        <v>641</v>
      </c>
      <c r="G190" s="11"/>
      <c r="H190">
        <v>188</v>
      </c>
      <c r="I190" t="str">
        <f t="shared" si="18"/>
        <v>1135 Texas St. NE</v>
      </c>
      <c r="J190">
        <f t="shared" si="13"/>
        <v>188</v>
      </c>
      <c r="K190">
        <f t="shared" si="14"/>
        <v>1.0019</v>
      </c>
      <c r="L190" s="12" t="s">
        <v>640</v>
      </c>
      <c r="O190">
        <v>193</v>
      </c>
      <c r="P190" t="str">
        <f t="shared" si="19"/>
        <v/>
      </c>
      <c r="Q190" t="str">
        <f t="shared" si="15"/>
        <v/>
      </c>
      <c r="R190" t="str">
        <f>IFERROR(SEARCH(#REF!,S190)+ROW()/100000,"")</f>
        <v/>
      </c>
      <c r="S190" s="13" t="s">
        <v>549</v>
      </c>
    </row>
    <row r="191" spans="1:19" ht="18" customHeight="1" x14ac:dyDescent="0.25">
      <c r="A191" s="8">
        <v>189</v>
      </c>
      <c r="B191" s="9" t="s">
        <v>642</v>
      </c>
      <c r="C191" s="9" t="s">
        <v>643</v>
      </c>
      <c r="D191" s="9" t="s">
        <v>16</v>
      </c>
      <c r="E191" s="10">
        <v>87501</v>
      </c>
      <c r="F191" s="9" t="s">
        <v>644</v>
      </c>
      <c r="G191" s="14"/>
      <c r="H191">
        <v>189</v>
      </c>
      <c r="I191" t="str">
        <f t="shared" si="18"/>
        <v>4804 Railrunner Road</v>
      </c>
      <c r="J191">
        <f t="shared" si="13"/>
        <v>189</v>
      </c>
      <c r="K191">
        <f t="shared" si="14"/>
        <v>1.0019100000000001</v>
      </c>
      <c r="L191" s="12" t="s">
        <v>643</v>
      </c>
      <c r="O191">
        <v>194</v>
      </c>
      <c r="P191" t="str">
        <f t="shared" si="19"/>
        <v/>
      </c>
      <c r="Q191" t="str">
        <f t="shared" si="15"/>
        <v/>
      </c>
      <c r="R191" t="str">
        <f>IFERROR(SEARCH(#REF!,S191)+ROW()/100000,"")</f>
        <v/>
      </c>
      <c r="S191" s="15" t="s">
        <v>549</v>
      </c>
    </row>
    <row r="192" spans="1:19" ht="18" customHeight="1" x14ac:dyDescent="0.25">
      <c r="A192" s="8">
        <v>190</v>
      </c>
      <c r="B192" s="9" t="s">
        <v>645</v>
      </c>
      <c r="C192" s="9" t="s">
        <v>646</v>
      </c>
      <c r="D192" s="9" t="s">
        <v>548</v>
      </c>
      <c r="E192" s="10">
        <v>88260</v>
      </c>
      <c r="F192" s="9" t="s">
        <v>647</v>
      </c>
      <c r="G192" s="11"/>
      <c r="H192">
        <v>190</v>
      </c>
      <c r="I192" t="str">
        <f t="shared" si="18"/>
        <v>1300 W. Brian Urlacher</v>
      </c>
      <c r="J192">
        <f t="shared" si="13"/>
        <v>190</v>
      </c>
      <c r="K192">
        <f t="shared" si="14"/>
        <v>1.0019199999999999</v>
      </c>
      <c r="L192" s="12" t="s">
        <v>646</v>
      </c>
      <c r="O192">
        <v>195</v>
      </c>
      <c r="P192" t="str">
        <f t="shared" si="19"/>
        <v/>
      </c>
      <c r="Q192" t="str">
        <f t="shared" si="15"/>
        <v/>
      </c>
      <c r="R192" t="str">
        <f>IFERROR(SEARCH(#REF!,S192)+ROW()/100000,"")</f>
        <v/>
      </c>
      <c r="S192" s="13" t="s">
        <v>553</v>
      </c>
    </row>
    <row r="193" spans="1:19" ht="18" customHeight="1" x14ac:dyDescent="0.25">
      <c r="A193" s="8">
        <v>191</v>
      </c>
      <c r="B193" s="9" t="s">
        <v>648</v>
      </c>
      <c r="C193" s="9" t="s">
        <v>649</v>
      </c>
      <c r="D193" s="9" t="s">
        <v>163</v>
      </c>
      <c r="E193" s="10">
        <v>88203</v>
      </c>
      <c r="F193" s="9" t="s">
        <v>650</v>
      </c>
      <c r="G193" s="14"/>
      <c r="H193">
        <v>191</v>
      </c>
      <c r="I193" t="str">
        <f t="shared" si="18"/>
        <v>1301 E. Alameda</v>
      </c>
      <c r="J193">
        <f t="shared" si="13"/>
        <v>191</v>
      </c>
      <c r="K193">
        <f t="shared" si="14"/>
        <v>1.00193</v>
      </c>
      <c r="L193" s="12" t="s">
        <v>649</v>
      </c>
      <c r="O193">
        <v>196</v>
      </c>
      <c r="P193" t="str">
        <f t="shared" si="19"/>
        <v/>
      </c>
      <c r="Q193" t="str">
        <f t="shared" si="15"/>
        <v/>
      </c>
      <c r="R193" t="str">
        <f>IFERROR(SEARCH(#REF!,S193)+ROW()/100000,"")</f>
        <v/>
      </c>
      <c r="S193" s="15" t="s">
        <v>557</v>
      </c>
    </row>
    <row r="194" spans="1:19" ht="18" customHeight="1" x14ac:dyDescent="0.25">
      <c r="A194" s="8">
        <v>192</v>
      </c>
      <c r="B194" s="9" t="s">
        <v>651</v>
      </c>
      <c r="C194" s="9" t="s">
        <v>652</v>
      </c>
      <c r="D194" s="9" t="s">
        <v>16</v>
      </c>
      <c r="E194" s="10">
        <v>87507</v>
      </c>
      <c r="F194" s="9" t="s">
        <v>653</v>
      </c>
      <c r="G194" s="11"/>
      <c r="H194">
        <v>192</v>
      </c>
      <c r="I194" t="str">
        <f t="shared" si="18"/>
        <v>3360 Cerrillos Road</v>
      </c>
      <c r="J194">
        <f t="shared" si="13"/>
        <v>192</v>
      </c>
      <c r="K194">
        <f t="shared" si="14"/>
        <v>1.0019400000000001</v>
      </c>
      <c r="L194" s="12" t="s">
        <v>652</v>
      </c>
      <c r="O194">
        <v>197</v>
      </c>
      <c r="P194" t="str">
        <f t="shared" si="19"/>
        <v/>
      </c>
      <c r="Q194" t="str">
        <f t="shared" si="15"/>
        <v/>
      </c>
      <c r="R194" t="str">
        <f>IFERROR(SEARCH(#REF!,S194)+ROW()/100000,"")</f>
        <v/>
      </c>
      <c r="S194" s="13" t="s">
        <v>560</v>
      </c>
    </row>
    <row r="195" spans="1:19" ht="18" customHeight="1" x14ac:dyDescent="0.25">
      <c r="A195" s="8">
        <v>193</v>
      </c>
      <c r="B195" s="9" t="s">
        <v>654</v>
      </c>
      <c r="C195" s="9" t="s">
        <v>655</v>
      </c>
      <c r="D195" s="9" t="s">
        <v>25</v>
      </c>
      <c r="E195" s="10">
        <v>87102</v>
      </c>
      <c r="F195" s="9" t="s">
        <v>656</v>
      </c>
      <c r="G195" s="14"/>
      <c r="H195">
        <v>193</v>
      </c>
      <c r="I195" t="str">
        <f t="shared" si="18"/>
        <v>800 Silver Ave. SW</v>
      </c>
      <c r="J195">
        <f t="shared" ref="J195:J258" si="20">IFERROR(RANK(K195,$K$3:$K$279,1),"")</f>
        <v>193</v>
      </c>
      <c r="K195">
        <f t="shared" ref="K195:K258" si="21">IFERROR(SEARCH($C$1,L195)+ROW()/100000,"")</f>
        <v>1.0019499999999999</v>
      </c>
      <c r="L195" s="12" t="s">
        <v>655</v>
      </c>
      <c r="O195">
        <v>198</v>
      </c>
      <c r="P195" t="str">
        <f t="shared" si="19"/>
        <v/>
      </c>
      <c r="Q195" t="str">
        <f t="shared" ref="Q195:Q258" si="22">IFERROR(RANK(R195,$R$3:$R$279,1),"")</f>
        <v/>
      </c>
      <c r="R195" t="str">
        <f>IFERROR(SEARCH(#REF!,S195)+ROW()/100000,"")</f>
        <v/>
      </c>
      <c r="S195" s="15" t="s">
        <v>657</v>
      </c>
    </row>
    <row r="196" spans="1:19" ht="18" customHeight="1" x14ac:dyDescent="0.25">
      <c r="A196" s="8">
        <v>194</v>
      </c>
      <c r="B196" s="9" t="s">
        <v>658</v>
      </c>
      <c r="C196" s="9" t="s">
        <v>659</v>
      </c>
      <c r="D196" s="9" t="s">
        <v>8</v>
      </c>
      <c r="E196" s="10">
        <v>88001</v>
      </c>
      <c r="F196" s="9" t="s">
        <v>660</v>
      </c>
      <c r="G196" s="11"/>
      <c r="H196">
        <v>194</v>
      </c>
      <c r="I196" t="str">
        <f t="shared" si="18"/>
        <v>930 E. Boutz Road</v>
      </c>
      <c r="J196">
        <f t="shared" si="20"/>
        <v>194</v>
      </c>
      <c r="K196">
        <f t="shared" si="21"/>
        <v>1.00196</v>
      </c>
      <c r="L196" s="12" t="s">
        <v>659</v>
      </c>
      <c r="O196">
        <v>199</v>
      </c>
      <c r="P196" t="str">
        <f t="shared" si="19"/>
        <v/>
      </c>
      <c r="Q196" t="str">
        <f t="shared" si="22"/>
        <v/>
      </c>
      <c r="R196" t="str">
        <f>IFERROR(SEARCH(#REF!,S196)+ROW()/100000,"")</f>
        <v/>
      </c>
      <c r="S196" s="13" t="s">
        <v>563</v>
      </c>
    </row>
    <row r="197" spans="1:19" ht="18" customHeight="1" x14ac:dyDescent="0.25">
      <c r="A197" s="8">
        <v>195</v>
      </c>
      <c r="B197" s="9" t="s">
        <v>661</v>
      </c>
      <c r="C197" s="9" t="s">
        <v>662</v>
      </c>
      <c r="D197" s="9" t="s">
        <v>25</v>
      </c>
      <c r="E197" s="10">
        <v>87109</v>
      </c>
      <c r="F197" s="9" t="s">
        <v>663</v>
      </c>
      <c r="G197" s="14"/>
      <c r="H197">
        <v>195</v>
      </c>
      <c r="I197" t="str">
        <f t="shared" si="18"/>
        <v>4057 Montgomery Blvd. NW</v>
      </c>
      <c r="J197">
        <f t="shared" si="20"/>
        <v>195</v>
      </c>
      <c r="K197">
        <f t="shared" si="21"/>
        <v>1.00197</v>
      </c>
      <c r="L197" s="12" t="s">
        <v>662</v>
      </c>
      <c r="O197">
        <v>200</v>
      </c>
      <c r="P197" t="str">
        <f t="shared" si="19"/>
        <v/>
      </c>
      <c r="Q197" t="str">
        <f t="shared" si="22"/>
        <v/>
      </c>
      <c r="R197" t="str">
        <f>IFERROR(SEARCH(#REF!,S197)+ROW()/100000,"")</f>
        <v/>
      </c>
      <c r="S197" s="15" t="s">
        <v>566</v>
      </c>
    </row>
    <row r="198" spans="1:19" ht="18" customHeight="1" x14ac:dyDescent="0.25">
      <c r="A198" s="8">
        <v>196</v>
      </c>
      <c r="B198" s="9" t="s">
        <v>664</v>
      </c>
      <c r="C198" s="9" t="s">
        <v>665</v>
      </c>
      <c r="D198" s="9" t="s">
        <v>130</v>
      </c>
      <c r="E198" s="10">
        <v>87301</v>
      </c>
      <c r="F198" s="9" t="s">
        <v>666</v>
      </c>
      <c r="G198" s="11"/>
      <c r="H198">
        <v>196</v>
      </c>
      <c r="I198" t="str">
        <f t="shared" si="18"/>
        <v>201 Montoya Blvd.</v>
      </c>
      <c r="J198">
        <f t="shared" si="20"/>
        <v>196</v>
      </c>
      <c r="K198">
        <f t="shared" si="21"/>
        <v>1.0019800000000001</v>
      </c>
      <c r="L198" s="12" t="s">
        <v>665</v>
      </c>
      <c r="O198">
        <v>201</v>
      </c>
      <c r="P198" t="str">
        <f t="shared" si="19"/>
        <v/>
      </c>
      <c r="Q198" t="str">
        <f t="shared" si="22"/>
        <v/>
      </c>
      <c r="R198" t="str">
        <f>IFERROR(SEARCH(#REF!,S198)+ROW()/100000,"")</f>
        <v/>
      </c>
      <c r="S198" s="13" t="s">
        <v>569</v>
      </c>
    </row>
    <row r="199" spans="1:19" ht="18" customHeight="1" x14ac:dyDescent="0.25">
      <c r="A199" s="8">
        <v>197</v>
      </c>
      <c r="B199" s="9" t="s">
        <v>667</v>
      </c>
      <c r="C199" s="9" t="s">
        <v>668</v>
      </c>
      <c r="D199" s="9" t="s">
        <v>25</v>
      </c>
      <c r="E199" s="10">
        <v>87108</v>
      </c>
      <c r="F199" s="9" t="s">
        <v>669</v>
      </c>
      <c r="G199" s="14"/>
      <c r="H199">
        <v>197</v>
      </c>
      <c r="I199" t="str">
        <f t="shared" si="18"/>
        <v>6101 Central Ave. NE</v>
      </c>
      <c r="J199">
        <f t="shared" si="20"/>
        <v>197</v>
      </c>
      <c r="K199">
        <f t="shared" si="21"/>
        <v>1.0019899999999999</v>
      </c>
      <c r="L199" s="12" t="s">
        <v>668</v>
      </c>
      <c r="O199">
        <v>202</v>
      </c>
      <c r="P199" t="str">
        <f t="shared" si="19"/>
        <v/>
      </c>
      <c r="Q199" t="str">
        <f t="shared" si="22"/>
        <v/>
      </c>
      <c r="R199" t="str">
        <f>IFERROR(SEARCH(#REF!,S199)+ROW()/100000,"")</f>
        <v/>
      </c>
      <c r="S199" s="15" t="s">
        <v>572</v>
      </c>
    </row>
    <row r="200" spans="1:19" ht="18" customHeight="1" x14ac:dyDescent="0.25">
      <c r="A200" s="8">
        <v>198</v>
      </c>
      <c r="B200" s="9" t="s">
        <v>670</v>
      </c>
      <c r="C200" s="9" t="s">
        <v>671</v>
      </c>
      <c r="D200" s="9" t="s">
        <v>163</v>
      </c>
      <c r="E200" s="10">
        <v>88201</v>
      </c>
      <c r="F200" s="9" t="s">
        <v>672</v>
      </c>
      <c r="G200" s="11"/>
      <c r="H200">
        <v>198</v>
      </c>
      <c r="I200" t="str">
        <f t="shared" si="18"/>
        <v>1601 S. Sunset Ave.</v>
      </c>
      <c r="J200">
        <f t="shared" si="20"/>
        <v>198</v>
      </c>
      <c r="K200">
        <f t="shared" si="21"/>
        <v>1.002</v>
      </c>
      <c r="L200" s="12" t="s">
        <v>671</v>
      </c>
      <c r="O200">
        <v>203</v>
      </c>
      <c r="P200" t="str">
        <f t="shared" si="19"/>
        <v/>
      </c>
      <c r="Q200" t="str">
        <f t="shared" si="22"/>
        <v/>
      </c>
      <c r="R200" t="str">
        <f>IFERROR(SEARCH(#REF!,S200)+ROW()/100000,"")</f>
        <v/>
      </c>
      <c r="S200" s="13" t="s">
        <v>673</v>
      </c>
    </row>
    <row r="201" spans="1:19" ht="18" customHeight="1" x14ac:dyDescent="0.25">
      <c r="A201" s="8">
        <v>199</v>
      </c>
      <c r="B201" s="9" t="s">
        <v>674</v>
      </c>
      <c r="C201" s="9" t="s">
        <v>675</v>
      </c>
      <c r="D201" s="9" t="s">
        <v>130</v>
      </c>
      <c r="E201" s="10">
        <v>87301</v>
      </c>
      <c r="F201" s="9" t="s">
        <v>676</v>
      </c>
      <c r="G201" s="14"/>
      <c r="H201">
        <v>199</v>
      </c>
      <c r="I201" t="str">
        <f t="shared" si="18"/>
        <v>200 Rudy Lane</v>
      </c>
      <c r="J201">
        <f t="shared" si="20"/>
        <v>199</v>
      </c>
      <c r="K201">
        <f t="shared" si="21"/>
        <v>1.0020100000000001</v>
      </c>
      <c r="L201" s="12" t="s">
        <v>675</v>
      </c>
      <c r="O201">
        <v>204</v>
      </c>
      <c r="P201" t="str">
        <f t="shared" si="19"/>
        <v/>
      </c>
      <c r="Q201" t="str">
        <f t="shared" si="22"/>
        <v/>
      </c>
      <c r="R201" t="str">
        <f>IFERROR(SEARCH(#REF!,S201)+ROW()/100000,"")</f>
        <v/>
      </c>
      <c r="S201" s="15" t="s">
        <v>677</v>
      </c>
    </row>
    <row r="202" spans="1:19" ht="18" customHeight="1" x14ac:dyDescent="0.25">
      <c r="A202" s="8">
        <v>200</v>
      </c>
      <c r="B202" s="9" t="s">
        <v>678</v>
      </c>
      <c r="C202" s="9" t="s">
        <v>679</v>
      </c>
      <c r="D202" s="9" t="s">
        <v>25</v>
      </c>
      <c r="E202" s="10">
        <v>87104</v>
      </c>
      <c r="F202" s="9" t="s">
        <v>680</v>
      </c>
      <c r="G202" s="11"/>
      <c r="H202">
        <v>200</v>
      </c>
      <c r="I202" t="str">
        <f t="shared" si="18"/>
        <v>1751 Bellamah Ave. NW</v>
      </c>
      <c r="J202">
        <f t="shared" si="20"/>
        <v>200</v>
      </c>
      <c r="K202">
        <f t="shared" si="21"/>
        <v>1.0020199999999999</v>
      </c>
      <c r="L202" s="12" t="s">
        <v>679</v>
      </c>
      <c r="O202">
        <v>205</v>
      </c>
      <c r="P202" t="str">
        <f t="shared" si="19"/>
        <v/>
      </c>
      <c r="Q202" t="str">
        <f t="shared" si="22"/>
        <v/>
      </c>
      <c r="R202" t="str">
        <f>IFERROR(SEARCH(#REF!,S202)+ROW()/100000,"")</f>
        <v/>
      </c>
      <c r="S202" s="13" t="s">
        <v>575</v>
      </c>
    </row>
    <row r="203" spans="1:19" ht="18" customHeight="1" x14ac:dyDescent="0.25">
      <c r="A203" s="8">
        <v>201</v>
      </c>
      <c r="B203" s="9" t="s">
        <v>681</v>
      </c>
      <c r="C203" s="9" t="s">
        <v>682</v>
      </c>
      <c r="D203" s="9" t="s">
        <v>25</v>
      </c>
      <c r="E203" s="10">
        <v>87104</v>
      </c>
      <c r="F203" s="9" t="s">
        <v>683</v>
      </c>
      <c r="G203" s="14"/>
      <c r="H203">
        <v>201</v>
      </c>
      <c r="I203" t="str">
        <f t="shared" si="18"/>
        <v>2525 Tingley Drive SW</v>
      </c>
      <c r="J203">
        <f t="shared" si="20"/>
        <v>201</v>
      </c>
      <c r="K203">
        <f t="shared" si="21"/>
        <v>1.00203</v>
      </c>
      <c r="L203" s="12" t="s">
        <v>682</v>
      </c>
      <c r="O203">
        <v>206</v>
      </c>
      <c r="P203" t="str">
        <f t="shared" si="19"/>
        <v/>
      </c>
      <c r="Q203" t="str">
        <f t="shared" si="22"/>
        <v/>
      </c>
      <c r="R203" t="str">
        <f>IFERROR(SEARCH(#REF!,S203)+ROW()/100000,"")</f>
        <v/>
      </c>
      <c r="S203" s="15" t="s">
        <v>433</v>
      </c>
    </row>
    <row r="204" spans="1:19" ht="18" customHeight="1" x14ac:dyDescent="0.25">
      <c r="A204" s="8">
        <v>202</v>
      </c>
      <c r="B204" s="9" t="s">
        <v>684</v>
      </c>
      <c r="C204" s="9" t="s">
        <v>685</v>
      </c>
      <c r="D204" s="9" t="s">
        <v>47</v>
      </c>
      <c r="E204" s="10">
        <v>88240</v>
      </c>
      <c r="F204" s="9" t="s">
        <v>686</v>
      </c>
      <c r="G204" s="11"/>
      <c r="H204">
        <v>202</v>
      </c>
      <c r="I204" t="str">
        <f t="shared" si="18"/>
        <v>501 W. Alto Drive</v>
      </c>
      <c r="J204">
        <f t="shared" si="20"/>
        <v>202</v>
      </c>
      <c r="K204">
        <f t="shared" si="21"/>
        <v>1.00204</v>
      </c>
      <c r="L204" s="12" t="s">
        <v>685</v>
      </c>
      <c r="O204">
        <v>207</v>
      </c>
      <c r="P204" t="str">
        <f t="shared" si="19"/>
        <v/>
      </c>
      <c r="Q204" t="str">
        <f t="shared" si="22"/>
        <v/>
      </c>
      <c r="R204" t="str">
        <f>IFERROR(SEARCH(#REF!,S204)+ROW()/100000,"")</f>
        <v/>
      </c>
      <c r="S204" s="13" t="s">
        <v>687</v>
      </c>
    </row>
    <row r="205" spans="1:19" ht="18" customHeight="1" x14ac:dyDescent="0.25">
      <c r="A205" s="8">
        <v>203</v>
      </c>
      <c r="B205" s="9" t="s">
        <v>688</v>
      </c>
      <c r="C205" s="9" t="s">
        <v>689</v>
      </c>
      <c r="D205" s="9" t="s">
        <v>25</v>
      </c>
      <c r="E205" s="10">
        <v>87111</v>
      </c>
      <c r="F205" s="9" t="s">
        <v>22</v>
      </c>
      <c r="G205" s="14"/>
      <c r="H205">
        <v>203</v>
      </c>
      <c r="I205" t="str">
        <f t="shared" si="18"/>
        <v>4200 Spanish Bit NE</v>
      </c>
      <c r="J205">
        <f t="shared" si="20"/>
        <v>203</v>
      </c>
      <c r="K205">
        <f t="shared" si="21"/>
        <v>1.0020500000000001</v>
      </c>
      <c r="L205" s="12" t="s">
        <v>689</v>
      </c>
      <c r="O205">
        <v>208</v>
      </c>
      <c r="P205" t="str">
        <f t="shared" si="19"/>
        <v/>
      </c>
      <c r="Q205" t="str">
        <f t="shared" si="22"/>
        <v/>
      </c>
      <c r="R205" t="str">
        <f>IFERROR(SEARCH(#REF!,S205)+ROW()/100000,"")</f>
        <v/>
      </c>
      <c r="S205" s="15" t="s">
        <v>687</v>
      </c>
    </row>
    <row r="206" spans="1:19" ht="18" customHeight="1" x14ac:dyDescent="0.25">
      <c r="A206" s="8">
        <v>204</v>
      </c>
      <c r="B206" s="9" t="s">
        <v>690</v>
      </c>
      <c r="C206" s="9" t="s">
        <v>691</v>
      </c>
      <c r="D206" s="9" t="s">
        <v>16</v>
      </c>
      <c r="E206" s="10">
        <v>87507</v>
      </c>
      <c r="F206" s="9" t="s">
        <v>692</v>
      </c>
      <c r="G206" s="11"/>
      <c r="H206">
        <v>204</v>
      </c>
      <c r="I206" t="str">
        <f t="shared" si="18"/>
        <v>5951 Larson Loop</v>
      </c>
      <c r="J206">
        <f t="shared" si="20"/>
        <v>204</v>
      </c>
      <c r="K206">
        <f t="shared" si="21"/>
        <v>1.00206</v>
      </c>
      <c r="L206" s="12" t="s">
        <v>691</v>
      </c>
      <c r="O206">
        <v>209</v>
      </c>
      <c r="P206" t="str">
        <f t="shared" si="19"/>
        <v/>
      </c>
      <c r="Q206" t="str">
        <f t="shared" si="22"/>
        <v/>
      </c>
      <c r="R206" t="str">
        <f>IFERROR(SEARCH(#REF!,S206)+ROW()/100000,"")</f>
        <v/>
      </c>
      <c r="S206" s="13" t="s">
        <v>693</v>
      </c>
    </row>
    <row r="207" spans="1:19" ht="18" customHeight="1" x14ac:dyDescent="0.25">
      <c r="A207" s="8">
        <v>205</v>
      </c>
      <c r="B207" s="9" t="s">
        <v>694</v>
      </c>
      <c r="C207" s="9" t="s">
        <v>695</v>
      </c>
      <c r="D207" s="9" t="s">
        <v>94</v>
      </c>
      <c r="E207" s="10">
        <v>87544</v>
      </c>
      <c r="F207" s="9" t="s">
        <v>696</v>
      </c>
      <c r="G207" s="14"/>
      <c r="H207">
        <v>205</v>
      </c>
      <c r="I207" t="str">
        <f t="shared" si="18"/>
        <v>3301 Canyon Road</v>
      </c>
      <c r="J207">
        <f t="shared" si="20"/>
        <v>205</v>
      </c>
      <c r="K207">
        <f t="shared" si="21"/>
        <v>1.00207</v>
      </c>
      <c r="L207" s="12" t="s">
        <v>695</v>
      </c>
      <c r="O207">
        <v>210</v>
      </c>
      <c r="P207" t="str">
        <f t="shared" si="19"/>
        <v/>
      </c>
      <c r="Q207" t="str">
        <f t="shared" si="22"/>
        <v/>
      </c>
      <c r="R207" t="str">
        <f>IFERROR(SEARCH(#REF!,S207)+ROW()/100000,"")</f>
        <v/>
      </c>
      <c r="S207" s="15" t="s">
        <v>697</v>
      </c>
    </row>
    <row r="208" spans="1:19" ht="18" customHeight="1" x14ac:dyDescent="0.25">
      <c r="A208" s="8">
        <v>206</v>
      </c>
      <c r="B208" s="9" t="s">
        <v>698</v>
      </c>
      <c r="C208" s="9" t="s">
        <v>699</v>
      </c>
      <c r="D208" s="9" t="s">
        <v>167</v>
      </c>
      <c r="E208" s="10">
        <v>88021</v>
      </c>
      <c r="F208" s="9" t="s">
        <v>282</v>
      </c>
      <c r="G208" s="11"/>
      <c r="H208">
        <v>206</v>
      </c>
      <c r="I208" t="str">
        <f t="shared" si="18"/>
        <v>805 Clark Ave.</v>
      </c>
      <c r="J208">
        <f t="shared" si="20"/>
        <v>206</v>
      </c>
      <c r="K208">
        <f t="shared" si="21"/>
        <v>1.0020800000000001</v>
      </c>
      <c r="L208" s="12" t="s">
        <v>699</v>
      </c>
      <c r="O208">
        <v>211</v>
      </c>
      <c r="P208" t="str">
        <f t="shared" si="19"/>
        <v/>
      </c>
      <c r="Q208" t="str">
        <f t="shared" si="22"/>
        <v/>
      </c>
      <c r="R208" t="str">
        <f>IFERROR(SEARCH(#REF!,S208)+ROW()/100000,"")</f>
        <v/>
      </c>
      <c r="S208" s="13" t="s">
        <v>697</v>
      </c>
    </row>
    <row r="209" spans="1:19" ht="18" customHeight="1" x14ac:dyDescent="0.25">
      <c r="A209" s="8">
        <v>207</v>
      </c>
      <c r="B209" s="9" t="s">
        <v>700</v>
      </c>
      <c r="C209" s="9" t="s">
        <v>701</v>
      </c>
      <c r="D209" s="9" t="s">
        <v>62</v>
      </c>
      <c r="E209" s="10">
        <v>87571</v>
      </c>
      <c r="F209" s="9" t="s">
        <v>702</v>
      </c>
      <c r="G209" s="14"/>
      <c r="H209">
        <v>207</v>
      </c>
      <c r="I209" t="str">
        <f t="shared" si="18"/>
        <v>750 Gusdorf Road</v>
      </c>
      <c r="J209">
        <f t="shared" si="20"/>
        <v>207</v>
      </c>
      <c r="K209">
        <f t="shared" si="21"/>
        <v>1.0020899999999999</v>
      </c>
      <c r="L209" s="12" t="s">
        <v>701</v>
      </c>
      <c r="O209">
        <v>212</v>
      </c>
      <c r="P209" t="str">
        <f t="shared" si="19"/>
        <v/>
      </c>
      <c r="Q209" t="str">
        <f t="shared" si="22"/>
        <v/>
      </c>
      <c r="R209" t="str">
        <f>IFERROR(SEARCH(#REF!,S209)+ROW()/100000,"")</f>
        <v/>
      </c>
      <c r="S209" s="15" t="s">
        <v>581</v>
      </c>
    </row>
    <row r="210" spans="1:19" ht="18" customHeight="1" x14ac:dyDescent="0.25">
      <c r="A210" s="8">
        <v>208</v>
      </c>
      <c r="B210" s="9" t="s">
        <v>703</v>
      </c>
      <c r="C210" s="9" t="s">
        <v>704</v>
      </c>
      <c r="D210" s="9" t="s">
        <v>16</v>
      </c>
      <c r="E210" s="10">
        <v>87505</v>
      </c>
      <c r="F210" s="9" t="s">
        <v>705</v>
      </c>
      <c r="G210" s="11"/>
      <c r="H210">
        <v>208</v>
      </c>
      <c r="I210" t="str">
        <f t="shared" si="18"/>
        <v>1899 Pacheco St.</v>
      </c>
      <c r="J210">
        <f t="shared" si="20"/>
        <v>208</v>
      </c>
      <c r="K210">
        <f t="shared" si="21"/>
        <v>1.0021</v>
      </c>
      <c r="L210" s="12" t="s">
        <v>704</v>
      </c>
      <c r="O210">
        <v>213</v>
      </c>
      <c r="P210" t="str">
        <f t="shared" si="19"/>
        <v/>
      </c>
      <c r="Q210" t="str">
        <f t="shared" si="22"/>
        <v/>
      </c>
      <c r="R210" t="str">
        <f>IFERROR(SEARCH(#REF!,S210)+ROW()/100000,"")</f>
        <v/>
      </c>
      <c r="S210" s="13" t="s">
        <v>584</v>
      </c>
    </row>
    <row r="211" spans="1:19" ht="18" customHeight="1" x14ac:dyDescent="0.25">
      <c r="A211" s="8">
        <v>209</v>
      </c>
      <c r="B211" s="9" t="s">
        <v>706</v>
      </c>
      <c r="C211" s="9" t="s">
        <v>707</v>
      </c>
      <c r="D211" s="9" t="s">
        <v>25</v>
      </c>
      <c r="E211" s="10">
        <v>87120</v>
      </c>
      <c r="F211" s="9" t="s">
        <v>80</v>
      </c>
      <c r="G211" s="14"/>
      <c r="H211">
        <v>209</v>
      </c>
      <c r="I211" t="str">
        <f t="shared" si="18"/>
        <v>5401 Tucson Ave. NW</v>
      </c>
      <c r="J211">
        <f t="shared" si="20"/>
        <v>209</v>
      </c>
      <c r="K211">
        <f t="shared" si="21"/>
        <v>1.0021100000000001</v>
      </c>
      <c r="L211" s="12" t="s">
        <v>707</v>
      </c>
      <c r="O211">
        <v>214</v>
      </c>
      <c r="P211" t="str">
        <f t="shared" si="19"/>
        <v/>
      </c>
      <c r="Q211" t="str">
        <f t="shared" si="22"/>
        <v/>
      </c>
      <c r="R211" t="str">
        <f>IFERROR(SEARCH(#REF!,S211)+ROW()/100000,"")</f>
        <v/>
      </c>
      <c r="S211" s="15" t="s">
        <v>587</v>
      </c>
    </row>
    <row r="212" spans="1:19" ht="18" customHeight="1" x14ac:dyDescent="0.25">
      <c r="A212" s="8">
        <v>210</v>
      </c>
      <c r="B212" s="9" t="s">
        <v>708</v>
      </c>
      <c r="C212" s="9" t="s">
        <v>709</v>
      </c>
      <c r="D212" s="9" t="s">
        <v>16</v>
      </c>
      <c r="E212" s="10">
        <v>87505</v>
      </c>
      <c r="F212" s="9" t="s">
        <v>710</v>
      </c>
      <c r="G212" s="11"/>
      <c r="H212">
        <v>210</v>
      </c>
      <c r="I212" t="str">
        <f t="shared" si="18"/>
        <v>2218 Miguel Chavez Road</v>
      </c>
      <c r="J212">
        <f t="shared" si="20"/>
        <v>210</v>
      </c>
      <c r="K212">
        <f t="shared" si="21"/>
        <v>1.0021199999999999</v>
      </c>
      <c r="L212" s="12" t="s">
        <v>709</v>
      </c>
      <c r="O212">
        <v>215</v>
      </c>
      <c r="P212" t="str">
        <f t="shared" si="19"/>
        <v/>
      </c>
      <c r="Q212" t="str">
        <f t="shared" si="22"/>
        <v/>
      </c>
      <c r="R212" t="str">
        <f>IFERROR(SEARCH(#REF!,S212)+ROW()/100000,"")</f>
        <v/>
      </c>
      <c r="S212" s="13" t="s">
        <v>711</v>
      </c>
    </row>
    <row r="213" spans="1:19" ht="18" customHeight="1" x14ac:dyDescent="0.25">
      <c r="A213" s="8">
        <v>211</v>
      </c>
      <c r="B213" s="9" t="s">
        <v>712</v>
      </c>
      <c r="C213" s="9" t="s">
        <v>713</v>
      </c>
      <c r="D213" s="9" t="s">
        <v>25</v>
      </c>
      <c r="E213" s="10">
        <v>87121</v>
      </c>
      <c r="F213" s="9" t="s">
        <v>714</v>
      </c>
      <c r="G213" s="14"/>
      <c r="H213">
        <v>211</v>
      </c>
      <c r="I213" t="str">
        <f t="shared" si="18"/>
        <v>9901 Ceja Vista Road SW</v>
      </c>
      <c r="J213">
        <f t="shared" si="20"/>
        <v>211</v>
      </c>
      <c r="K213">
        <f t="shared" si="21"/>
        <v>1.00213</v>
      </c>
      <c r="L213" s="12" t="s">
        <v>713</v>
      </c>
      <c r="O213">
        <v>216</v>
      </c>
      <c r="P213" t="str">
        <f t="shared" si="19"/>
        <v/>
      </c>
      <c r="Q213" t="str">
        <f t="shared" si="22"/>
        <v/>
      </c>
      <c r="R213" t="str">
        <f>IFERROR(SEARCH(#REF!,S213)+ROW()/100000,"")</f>
        <v/>
      </c>
      <c r="S213" s="15" t="s">
        <v>711</v>
      </c>
    </row>
    <row r="214" spans="1:19" ht="18" customHeight="1" x14ac:dyDescent="0.25">
      <c r="A214" s="8">
        <v>212</v>
      </c>
      <c r="B214" s="9" t="s">
        <v>715</v>
      </c>
      <c r="C214" s="9" t="s">
        <v>716</v>
      </c>
      <c r="D214" s="9" t="s">
        <v>235</v>
      </c>
      <c r="E214" s="10">
        <v>87937</v>
      </c>
      <c r="F214" s="9" t="s">
        <v>717</v>
      </c>
      <c r="G214" s="11"/>
      <c r="H214">
        <v>212</v>
      </c>
      <c r="I214" t="str">
        <f t="shared" si="18"/>
        <v>360 Bianes St.</v>
      </c>
      <c r="J214">
        <f t="shared" si="20"/>
        <v>212</v>
      </c>
      <c r="K214">
        <f t="shared" si="21"/>
        <v>1.00214</v>
      </c>
      <c r="L214" s="12" t="s">
        <v>716</v>
      </c>
      <c r="O214">
        <v>217</v>
      </c>
      <c r="P214" t="str">
        <f t="shared" si="19"/>
        <v/>
      </c>
      <c r="Q214" t="str">
        <f t="shared" si="22"/>
        <v/>
      </c>
      <c r="R214" t="str">
        <f>IFERROR(SEARCH(#REF!,S214)+ROW()/100000,"")</f>
        <v/>
      </c>
      <c r="S214" s="13" t="s">
        <v>591</v>
      </c>
    </row>
    <row r="215" spans="1:19" ht="18" customHeight="1" x14ac:dyDescent="0.25">
      <c r="A215" s="8">
        <v>213</v>
      </c>
      <c r="B215" s="9" t="s">
        <v>718</v>
      </c>
      <c r="C215" s="9" t="s">
        <v>719</v>
      </c>
      <c r="D215" s="9" t="s">
        <v>119</v>
      </c>
      <c r="E215" s="10">
        <v>88061</v>
      </c>
      <c r="F215" s="9" t="s">
        <v>720</v>
      </c>
      <c r="G215" s="14"/>
      <c r="H215">
        <v>213</v>
      </c>
      <c r="I215" t="str">
        <f t="shared" si="18"/>
        <v>2080 Memory Lane</v>
      </c>
      <c r="J215">
        <f t="shared" si="20"/>
        <v>213</v>
      </c>
      <c r="K215">
        <f t="shared" si="21"/>
        <v>1.0021500000000001</v>
      </c>
      <c r="L215" s="12" t="s">
        <v>719</v>
      </c>
      <c r="O215">
        <v>218</v>
      </c>
      <c r="P215" t="str">
        <f t="shared" si="19"/>
        <v/>
      </c>
      <c r="Q215" t="str">
        <f t="shared" si="22"/>
        <v/>
      </c>
      <c r="R215" t="str">
        <f>IFERROR(SEARCH(#REF!,S215)+ROW()/100000,"")</f>
        <v/>
      </c>
      <c r="S215" s="15" t="s">
        <v>591</v>
      </c>
    </row>
    <row r="216" spans="1:19" ht="18" customHeight="1" x14ac:dyDescent="0.25">
      <c r="A216" s="8">
        <v>214</v>
      </c>
      <c r="B216" s="9" t="s">
        <v>721</v>
      </c>
      <c r="C216" s="9" t="s">
        <v>722</v>
      </c>
      <c r="D216" s="9" t="s">
        <v>106</v>
      </c>
      <c r="E216" s="10">
        <v>87031</v>
      </c>
      <c r="F216" s="9" t="s">
        <v>723</v>
      </c>
      <c r="G216" s="11"/>
      <c r="H216">
        <v>214</v>
      </c>
      <c r="I216" t="str">
        <f t="shared" si="18"/>
        <v>450 Los Cerritos Dr. NW</v>
      </c>
      <c r="J216">
        <f t="shared" si="20"/>
        <v>214</v>
      </c>
      <c r="K216">
        <f t="shared" si="21"/>
        <v>1.0021599999999999</v>
      </c>
      <c r="L216" s="12" t="s">
        <v>722</v>
      </c>
      <c r="O216">
        <v>219</v>
      </c>
      <c r="P216" t="str">
        <f t="shared" si="19"/>
        <v/>
      </c>
      <c r="Q216" t="str">
        <f t="shared" si="22"/>
        <v/>
      </c>
      <c r="R216" t="str">
        <f>IFERROR(SEARCH(#REF!,S216)+ROW()/100000,"")</f>
        <v/>
      </c>
      <c r="S216" s="13" t="s">
        <v>724</v>
      </c>
    </row>
    <row r="217" spans="1:19" ht="18" customHeight="1" x14ac:dyDescent="0.25">
      <c r="A217" s="8">
        <v>215</v>
      </c>
      <c r="B217" s="9" t="s">
        <v>725</v>
      </c>
      <c r="C217" s="9" t="s">
        <v>726</v>
      </c>
      <c r="D217" s="9" t="s">
        <v>16</v>
      </c>
      <c r="E217" s="10">
        <v>87505</v>
      </c>
      <c r="F217" s="9" t="s">
        <v>727</v>
      </c>
      <c r="G217" s="14"/>
      <c r="H217">
        <v>215</v>
      </c>
      <c r="I217" t="str">
        <f t="shared" si="18"/>
        <v>1500 Pacheco St.</v>
      </c>
      <c r="J217">
        <f t="shared" si="20"/>
        <v>215</v>
      </c>
      <c r="K217">
        <f t="shared" si="21"/>
        <v>1.00217</v>
      </c>
      <c r="L217" s="12" t="s">
        <v>726</v>
      </c>
      <c r="O217">
        <v>220</v>
      </c>
      <c r="P217" t="str">
        <f t="shared" si="19"/>
        <v/>
      </c>
      <c r="Q217" t="str">
        <f t="shared" si="22"/>
        <v/>
      </c>
      <c r="R217" t="str">
        <f>IFERROR(SEARCH(#REF!,S217)+ROW()/100000,"")</f>
        <v/>
      </c>
      <c r="S217" s="15" t="s">
        <v>285</v>
      </c>
    </row>
    <row r="218" spans="1:19" ht="18" customHeight="1" x14ac:dyDescent="0.25">
      <c r="A218" s="8">
        <v>216</v>
      </c>
      <c r="B218" s="9" t="s">
        <v>728</v>
      </c>
      <c r="C218" s="9" t="s">
        <v>729</v>
      </c>
      <c r="D218" s="9" t="s">
        <v>25</v>
      </c>
      <c r="E218" s="10">
        <v>87114</v>
      </c>
      <c r="F218" s="9" t="s">
        <v>730</v>
      </c>
      <c r="G218" s="11"/>
      <c r="H218">
        <v>216</v>
      </c>
      <c r="I218" t="str">
        <f t="shared" si="18"/>
        <v>10400 Universe Blvd. NW</v>
      </c>
      <c r="J218">
        <f t="shared" si="20"/>
        <v>216</v>
      </c>
      <c r="K218">
        <f t="shared" si="21"/>
        <v>1.0021800000000001</v>
      </c>
      <c r="L218" s="12" t="s">
        <v>729</v>
      </c>
      <c r="O218">
        <v>221</v>
      </c>
      <c r="P218" t="str">
        <f t="shared" si="19"/>
        <v/>
      </c>
      <c r="Q218" t="str">
        <f t="shared" si="22"/>
        <v/>
      </c>
      <c r="R218" t="str">
        <f>IFERROR(SEARCH(#REF!,S218)+ROW()/100000,"")</f>
        <v/>
      </c>
      <c r="S218" s="13" t="s">
        <v>597</v>
      </c>
    </row>
    <row r="219" spans="1:19" ht="18" customHeight="1" x14ac:dyDescent="0.25">
      <c r="A219" s="8">
        <v>217</v>
      </c>
      <c r="B219" s="9" t="s">
        <v>731</v>
      </c>
      <c r="C219" s="9" t="s">
        <v>732</v>
      </c>
      <c r="D219" s="9" t="s">
        <v>16</v>
      </c>
      <c r="E219" s="10">
        <v>87501</v>
      </c>
      <c r="F219" s="9" t="s">
        <v>733</v>
      </c>
      <c r="G219" s="14"/>
      <c r="H219">
        <v>217</v>
      </c>
      <c r="I219" t="str">
        <f t="shared" si="18"/>
        <v>244 Villa Alegre St.</v>
      </c>
      <c r="J219">
        <f t="shared" si="20"/>
        <v>217</v>
      </c>
      <c r="K219">
        <f t="shared" si="21"/>
        <v>1.0021899999999999</v>
      </c>
      <c r="L219" s="12" t="s">
        <v>732</v>
      </c>
      <c r="O219">
        <v>222</v>
      </c>
      <c r="P219" t="str">
        <f t="shared" si="19"/>
        <v/>
      </c>
      <c r="Q219" t="str">
        <f t="shared" si="22"/>
        <v/>
      </c>
      <c r="R219" t="str">
        <f>IFERROR(SEARCH(#REF!,S219)+ROW()/100000,"")</f>
        <v/>
      </c>
      <c r="S219" s="15" t="s">
        <v>734</v>
      </c>
    </row>
    <row r="220" spans="1:19" ht="18" customHeight="1" x14ac:dyDescent="0.25">
      <c r="A220" s="8">
        <v>218</v>
      </c>
      <c r="B220" s="9" t="s">
        <v>735</v>
      </c>
      <c r="C220" s="9" t="s">
        <v>736</v>
      </c>
      <c r="D220" s="9" t="s">
        <v>130</v>
      </c>
      <c r="E220" s="10">
        <v>87301</v>
      </c>
      <c r="F220" s="9" t="s">
        <v>737</v>
      </c>
      <c r="G220" s="11"/>
      <c r="H220">
        <v>218</v>
      </c>
      <c r="I220" t="str">
        <f t="shared" si="18"/>
        <v>325 Klagetoh St.</v>
      </c>
      <c r="J220">
        <f t="shared" si="20"/>
        <v>218</v>
      </c>
      <c r="K220">
        <f t="shared" si="21"/>
        <v>1.0022</v>
      </c>
      <c r="L220" s="12" t="s">
        <v>736</v>
      </c>
      <c r="O220">
        <v>223</v>
      </c>
      <c r="P220" t="str">
        <f t="shared" si="19"/>
        <v/>
      </c>
      <c r="Q220" t="str">
        <f t="shared" si="22"/>
        <v/>
      </c>
      <c r="R220" t="str">
        <f>IFERROR(SEARCH(#REF!,S220)+ROW()/100000,"")</f>
        <v/>
      </c>
      <c r="S220" s="13" t="s">
        <v>738</v>
      </c>
    </row>
    <row r="221" spans="1:19" ht="18" customHeight="1" x14ac:dyDescent="0.25">
      <c r="A221" s="8">
        <v>219</v>
      </c>
      <c r="B221" s="9" t="s">
        <v>739</v>
      </c>
      <c r="C221" s="9" t="s">
        <v>740</v>
      </c>
      <c r="D221" s="9" t="s">
        <v>25</v>
      </c>
      <c r="E221" s="10">
        <v>87102</v>
      </c>
      <c r="F221" s="9" t="s">
        <v>741</v>
      </c>
      <c r="G221" s="14"/>
      <c r="H221">
        <v>219</v>
      </c>
      <c r="I221" t="str">
        <f t="shared" si="18"/>
        <v>601 Coal Ave. SW</v>
      </c>
      <c r="J221">
        <f t="shared" si="20"/>
        <v>219</v>
      </c>
      <c r="K221">
        <f t="shared" si="21"/>
        <v>1.00221</v>
      </c>
      <c r="L221" s="12" t="s">
        <v>740</v>
      </c>
      <c r="O221">
        <v>224</v>
      </c>
      <c r="P221" t="str">
        <f t="shared" si="19"/>
        <v/>
      </c>
      <c r="Q221" t="str">
        <f t="shared" si="22"/>
        <v/>
      </c>
      <c r="R221" t="str">
        <f>IFERROR(SEARCH(#REF!,S221)+ROW()/100000,"")</f>
        <v/>
      </c>
      <c r="S221" s="15" t="s">
        <v>738</v>
      </c>
    </row>
    <row r="222" spans="1:19" ht="18" customHeight="1" x14ac:dyDescent="0.25">
      <c r="A222" s="8">
        <v>220</v>
      </c>
      <c r="B222" s="9" t="s">
        <v>742</v>
      </c>
      <c r="C222" s="9" t="s">
        <v>743</v>
      </c>
      <c r="D222" s="9" t="s">
        <v>744</v>
      </c>
      <c r="E222" s="10">
        <v>87532</v>
      </c>
      <c r="F222" s="9" t="s">
        <v>745</v>
      </c>
      <c r="G222" s="11"/>
      <c r="H222">
        <v>220</v>
      </c>
      <c r="I222" t="str">
        <f t="shared" si="18"/>
        <v>710 La Joya St.</v>
      </c>
      <c r="J222">
        <f t="shared" si="20"/>
        <v>220</v>
      </c>
      <c r="K222">
        <f t="shared" si="21"/>
        <v>1.0022200000000001</v>
      </c>
      <c r="L222" s="12" t="s">
        <v>743</v>
      </c>
      <c r="O222">
        <v>225</v>
      </c>
      <c r="P222" t="str">
        <f t="shared" si="19"/>
        <v/>
      </c>
      <c r="Q222" t="str">
        <f t="shared" si="22"/>
        <v/>
      </c>
      <c r="R222" t="str">
        <f>IFERROR(SEARCH(#REF!,S222)+ROW()/100000,"")</f>
        <v/>
      </c>
      <c r="S222" s="13" t="s">
        <v>746</v>
      </c>
    </row>
    <row r="223" spans="1:19" ht="18" customHeight="1" x14ac:dyDescent="0.25">
      <c r="A223" s="8">
        <v>221</v>
      </c>
      <c r="B223" s="16" t="s">
        <v>747</v>
      </c>
      <c r="C223" s="9" t="s">
        <v>748</v>
      </c>
      <c r="D223" s="9" t="s">
        <v>25</v>
      </c>
      <c r="E223" s="10">
        <v>87120</v>
      </c>
      <c r="F223" s="9" t="s">
        <v>749</v>
      </c>
      <c r="G223" s="14"/>
      <c r="H223">
        <v>221</v>
      </c>
      <c r="I223" t="str">
        <f t="shared" si="18"/>
        <v>2600 Americare Court NW</v>
      </c>
      <c r="J223">
        <f t="shared" si="20"/>
        <v>221</v>
      </c>
      <c r="K223">
        <f t="shared" si="21"/>
        <v>1.00223</v>
      </c>
      <c r="L223" s="12" t="s">
        <v>748</v>
      </c>
      <c r="O223">
        <v>226</v>
      </c>
      <c r="P223" t="str">
        <f t="shared" si="19"/>
        <v/>
      </c>
      <c r="Q223" t="str">
        <f t="shared" si="22"/>
        <v/>
      </c>
      <c r="R223" t="str">
        <f>IFERROR(SEARCH(#REF!,S223)+ROW()/100000,"")</f>
        <v/>
      </c>
      <c r="S223" s="15" t="s">
        <v>600</v>
      </c>
    </row>
    <row r="224" spans="1:19" ht="18" customHeight="1" x14ac:dyDescent="0.25">
      <c r="A224" s="8">
        <v>222</v>
      </c>
      <c r="B224" s="16" t="s">
        <v>747</v>
      </c>
      <c r="C224" s="9" t="s">
        <v>750</v>
      </c>
      <c r="D224" s="9" t="s">
        <v>16</v>
      </c>
      <c r="E224" s="10">
        <v>87507</v>
      </c>
      <c r="F224" s="9" t="s">
        <v>515</v>
      </c>
      <c r="G224" s="11"/>
      <c r="H224">
        <v>222</v>
      </c>
      <c r="I224" t="str">
        <f t="shared" si="18"/>
        <v>1510.1520 Luisa</v>
      </c>
      <c r="J224">
        <f t="shared" si="20"/>
        <v>222</v>
      </c>
      <c r="K224">
        <f t="shared" si="21"/>
        <v>1.00224</v>
      </c>
      <c r="L224" s="12" t="s">
        <v>750</v>
      </c>
      <c r="O224">
        <v>227</v>
      </c>
      <c r="P224" t="str">
        <f t="shared" si="19"/>
        <v/>
      </c>
      <c r="Q224" t="str">
        <f t="shared" si="22"/>
        <v/>
      </c>
      <c r="R224" t="str">
        <f>IFERROR(SEARCH(#REF!,S224)+ROW()/100000,"")</f>
        <v/>
      </c>
      <c r="S224" s="13" t="s">
        <v>751</v>
      </c>
    </row>
    <row r="225" spans="1:19" ht="18" customHeight="1" x14ac:dyDescent="0.25">
      <c r="A225" s="8">
        <v>223</v>
      </c>
      <c r="B225" s="9" t="s">
        <v>752</v>
      </c>
      <c r="C225" s="9" t="s">
        <v>753</v>
      </c>
      <c r="D225" s="9" t="s">
        <v>98</v>
      </c>
      <c r="E225" s="10">
        <v>87701</v>
      </c>
      <c r="F225" s="9" t="s">
        <v>339</v>
      </c>
      <c r="G225" s="14"/>
      <c r="H225">
        <v>223</v>
      </c>
      <c r="I225" t="str">
        <f t="shared" si="18"/>
        <v>200 Mountain View Drive</v>
      </c>
      <c r="J225">
        <f t="shared" si="20"/>
        <v>223</v>
      </c>
      <c r="K225">
        <f t="shared" si="21"/>
        <v>1.0022500000000001</v>
      </c>
      <c r="L225" s="12" t="s">
        <v>753</v>
      </c>
      <c r="O225">
        <v>228</v>
      </c>
      <c r="P225" t="str">
        <f t="shared" si="19"/>
        <v/>
      </c>
      <c r="Q225" t="str">
        <f t="shared" si="22"/>
        <v/>
      </c>
      <c r="R225" t="str">
        <f>IFERROR(SEARCH(#REF!,S225)+ROW()/100000,"")</f>
        <v/>
      </c>
      <c r="S225" s="15" t="s">
        <v>754</v>
      </c>
    </row>
    <row r="226" spans="1:19" ht="18" customHeight="1" x14ac:dyDescent="0.25">
      <c r="A226" s="8">
        <v>224</v>
      </c>
      <c r="B226" s="9" t="s">
        <v>755</v>
      </c>
      <c r="C226" s="9" t="s">
        <v>756</v>
      </c>
      <c r="D226" s="9" t="s">
        <v>25</v>
      </c>
      <c r="E226" s="10">
        <v>87104</v>
      </c>
      <c r="F226" s="9" t="s">
        <v>757</v>
      </c>
      <c r="G226" s="11"/>
      <c r="H226">
        <v>224</v>
      </c>
      <c r="I226" t="str">
        <f t="shared" si="18"/>
        <v>990 18th St. NW</v>
      </c>
      <c r="J226">
        <f t="shared" si="20"/>
        <v>224</v>
      </c>
      <c r="K226">
        <f t="shared" si="21"/>
        <v>1.0022599999999999</v>
      </c>
      <c r="L226" s="12" t="s">
        <v>756</v>
      </c>
      <c r="O226">
        <v>229</v>
      </c>
      <c r="P226" t="str">
        <f t="shared" si="19"/>
        <v/>
      </c>
      <c r="Q226" t="str">
        <f t="shared" si="22"/>
        <v/>
      </c>
      <c r="R226" t="str">
        <f>IFERROR(SEARCH(#REF!,S226)+ROW()/100000,"")</f>
        <v/>
      </c>
      <c r="S226" s="13" t="s">
        <v>604</v>
      </c>
    </row>
    <row r="227" spans="1:19" ht="18" customHeight="1" x14ac:dyDescent="0.25">
      <c r="A227" s="8">
        <v>225</v>
      </c>
      <c r="B227" s="9" t="s">
        <v>758</v>
      </c>
      <c r="C227" s="9" t="s">
        <v>759</v>
      </c>
      <c r="D227" s="9" t="s">
        <v>178</v>
      </c>
      <c r="E227" s="10">
        <v>88220</v>
      </c>
      <c r="F227" s="9" t="s">
        <v>760</v>
      </c>
      <c r="G227" s="14"/>
      <c r="H227">
        <v>225</v>
      </c>
      <c r="I227" t="str">
        <f t="shared" si="18"/>
        <v>415 W. Del Rio St.</v>
      </c>
      <c r="J227">
        <f t="shared" si="20"/>
        <v>225</v>
      </c>
      <c r="K227">
        <f t="shared" si="21"/>
        <v>1.00227</v>
      </c>
      <c r="L227" s="12" t="s">
        <v>759</v>
      </c>
      <c r="O227">
        <v>230</v>
      </c>
      <c r="P227" t="str">
        <f t="shared" si="19"/>
        <v/>
      </c>
      <c r="Q227" t="str">
        <f t="shared" si="22"/>
        <v/>
      </c>
      <c r="R227" t="str">
        <f>IFERROR(SEARCH(#REF!,S227)+ROW()/100000,"")</f>
        <v/>
      </c>
      <c r="S227" s="15" t="s">
        <v>607</v>
      </c>
    </row>
    <row r="228" spans="1:19" ht="18" customHeight="1" x14ac:dyDescent="0.25">
      <c r="A228" s="8">
        <v>226</v>
      </c>
      <c r="B228" s="9" t="s">
        <v>761</v>
      </c>
      <c r="C228" s="9" t="s">
        <v>762</v>
      </c>
      <c r="D228" s="9" t="s">
        <v>25</v>
      </c>
      <c r="E228" s="10">
        <v>87121</v>
      </c>
      <c r="F228" s="9" t="s">
        <v>763</v>
      </c>
      <c r="G228" s="11"/>
      <c r="H228">
        <v>226</v>
      </c>
      <c r="I228" t="str">
        <f t="shared" si="18"/>
        <v>601 90th St. NW</v>
      </c>
      <c r="J228">
        <f t="shared" si="20"/>
        <v>226</v>
      </c>
      <c r="K228">
        <f t="shared" si="21"/>
        <v>1.0022800000000001</v>
      </c>
      <c r="L228" s="12" t="s">
        <v>762</v>
      </c>
      <c r="O228">
        <v>231</v>
      </c>
      <c r="P228" t="str">
        <f t="shared" si="19"/>
        <v/>
      </c>
      <c r="Q228" t="str">
        <f t="shared" si="22"/>
        <v/>
      </c>
      <c r="R228" t="str">
        <f>IFERROR(SEARCH(#REF!,S228)+ROW()/100000,"")</f>
        <v/>
      </c>
      <c r="S228" s="13" t="s">
        <v>611</v>
      </c>
    </row>
    <row r="229" spans="1:19" ht="18" customHeight="1" x14ac:dyDescent="0.25">
      <c r="A229" s="8">
        <v>227</v>
      </c>
      <c r="B229" s="9" t="s">
        <v>764</v>
      </c>
      <c r="C229" s="9" t="s">
        <v>765</v>
      </c>
      <c r="D229" s="9" t="s">
        <v>378</v>
      </c>
      <c r="E229" s="10">
        <v>87004</v>
      </c>
      <c r="F229" s="9" t="s">
        <v>766</v>
      </c>
      <c r="G229" s="14"/>
      <c r="H229">
        <v>227</v>
      </c>
      <c r="I229" t="str">
        <f t="shared" si="18"/>
        <v>857 Calle Los Mayores</v>
      </c>
      <c r="J229">
        <f t="shared" si="20"/>
        <v>227</v>
      </c>
      <c r="K229">
        <f t="shared" si="21"/>
        <v>1.0022899999999999</v>
      </c>
      <c r="L229" s="12" t="s">
        <v>765</v>
      </c>
      <c r="O229">
        <v>232</v>
      </c>
      <c r="P229" t="str">
        <f t="shared" si="19"/>
        <v/>
      </c>
      <c r="Q229" t="str">
        <f t="shared" si="22"/>
        <v/>
      </c>
      <c r="R229" t="str">
        <f>IFERROR(SEARCH(#REF!,S229)+ROW()/100000,"")</f>
        <v/>
      </c>
      <c r="S229" s="15" t="s">
        <v>614</v>
      </c>
    </row>
    <row r="230" spans="1:19" ht="18" customHeight="1" x14ac:dyDescent="0.25">
      <c r="A230" s="8">
        <v>228</v>
      </c>
      <c r="B230" s="9" t="s">
        <v>767</v>
      </c>
      <c r="C230" s="9" t="s">
        <v>768</v>
      </c>
      <c r="D230" s="9" t="s">
        <v>16</v>
      </c>
      <c r="E230" s="10">
        <v>87507</v>
      </c>
      <c r="F230" s="9" t="s">
        <v>769</v>
      </c>
      <c r="G230" s="11"/>
      <c r="H230">
        <v>228</v>
      </c>
      <c r="I230" t="str">
        <f t="shared" si="18"/>
        <v>4499 San Ignacio Road</v>
      </c>
      <c r="J230">
        <f t="shared" si="20"/>
        <v>228</v>
      </c>
      <c r="K230">
        <f t="shared" si="21"/>
        <v>1.0023</v>
      </c>
      <c r="L230" s="12" t="s">
        <v>768</v>
      </c>
      <c r="O230">
        <v>233</v>
      </c>
      <c r="P230" t="str">
        <f t="shared" si="19"/>
        <v/>
      </c>
      <c r="Q230" t="str">
        <f t="shared" si="22"/>
        <v/>
      </c>
      <c r="R230" t="str">
        <f>IFERROR(SEARCH(#REF!,S230)+ROW()/100000,"")</f>
        <v/>
      </c>
      <c r="S230" s="13" t="s">
        <v>618</v>
      </c>
    </row>
    <row r="231" spans="1:19" ht="18" customHeight="1" x14ac:dyDescent="0.25">
      <c r="A231" s="8">
        <v>229</v>
      </c>
      <c r="B231" s="9" t="s">
        <v>770</v>
      </c>
      <c r="C231" s="9" t="s">
        <v>771</v>
      </c>
      <c r="D231" s="9" t="s">
        <v>25</v>
      </c>
      <c r="E231" s="10">
        <v>87107</v>
      </c>
      <c r="F231" s="9" t="s">
        <v>772</v>
      </c>
      <c r="G231" s="14"/>
      <c r="H231">
        <v>229</v>
      </c>
      <c r="I231" t="str">
        <f t="shared" si="18"/>
        <v>3901 Lafayette Drive NE</v>
      </c>
      <c r="J231">
        <f t="shared" si="20"/>
        <v>229</v>
      </c>
      <c r="K231">
        <f t="shared" si="21"/>
        <v>1.00231</v>
      </c>
      <c r="L231" s="12" t="s">
        <v>771</v>
      </c>
      <c r="O231">
        <v>234</v>
      </c>
      <c r="P231" t="str">
        <f t="shared" si="19"/>
        <v/>
      </c>
      <c r="Q231" t="str">
        <f t="shared" si="22"/>
        <v/>
      </c>
      <c r="R231" t="str">
        <f>IFERROR(SEARCH(#REF!,S231)+ROW()/100000,"")</f>
        <v/>
      </c>
      <c r="S231" s="15" t="s">
        <v>621</v>
      </c>
    </row>
    <row r="232" spans="1:19" ht="18" customHeight="1" x14ac:dyDescent="0.25">
      <c r="A232" s="8">
        <v>230</v>
      </c>
      <c r="B232" s="9" t="s">
        <v>773</v>
      </c>
      <c r="C232" s="9" t="s">
        <v>774</v>
      </c>
      <c r="D232" s="9" t="s">
        <v>163</v>
      </c>
      <c r="E232" s="10">
        <v>88201</v>
      </c>
      <c r="F232" s="9" t="s">
        <v>775</v>
      </c>
      <c r="G232" s="11"/>
      <c r="H232">
        <v>230</v>
      </c>
      <c r="I232" t="str">
        <f t="shared" si="18"/>
        <v>1 Briarwood Place</v>
      </c>
      <c r="J232">
        <f t="shared" si="20"/>
        <v>230</v>
      </c>
      <c r="K232">
        <f t="shared" si="21"/>
        <v>1.0023200000000001</v>
      </c>
      <c r="L232" s="12" t="s">
        <v>774</v>
      </c>
      <c r="O232">
        <v>235</v>
      </c>
      <c r="P232" t="str">
        <f t="shared" si="19"/>
        <v/>
      </c>
      <c r="Q232" t="str">
        <f t="shared" si="22"/>
        <v/>
      </c>
      <c r="R232" t="str">
        <f>IFERROR(SEARCH(#REF!,S232)+ROW()/100000,"")</f>
        <v/>
      </c>
      <c r="S232" s="13" t="s">
        <v>624</v>
      </c>
    </row>
    <row r="233" spans="1:19" ht="18" customHeight="1" x14ac:dyDescent="0.25">
      <c r="A233" s="8">
        <v>231</v>
      </c>
      <c r="B233" s="9" t="s">
        <v>776</v>
      </c>
      <c r="C233" s="9" t="s">
        <v>777</v>
      </c>
      <c r="D233" s="9" t="s">
        <v>439</v>
      </c>
      <c r="E233" s="10">
        <v>88063</v>
      </c>
      <c r="F233" s="9" t="s">
        <v>778</v>
      </c>
      <c r="G233" s="14"/>
      <c r="H233">
        <v>231</v>
      </c>
      <c r="I233" t="str">
        <f t="shared" si="18"/>
        <v>855 Valle Vista Drive</v>
      </c>
      <c r="J233">
        <f t="shared" si="20"/>
        <v>231</v>
      </c>
      <c r="K233">
        <f t="shared" si="21"/>
        <v>1.0023299999999999</v>
      </c>
      <c r="L233" s="12" t="s">
        <v>777</v>
      </c>
      <c r="O233">
        <v>236</v>
      </c>
      <c r="P233" t="str">
        <f t="shared" si="19"/>
        <v/>
      </c>
      <c r="Q233" t="str">
        <f t="shared" si="22"/>
        <v/>
      </c>
      <c r="R233" t="str">
        <f>IFERROR(SEARCH(#REF!,S233)+ROW()/100000,"")</f>
        <v/>
      </c>
      <c r="S233" s="15" t="s">
        <v>627</v>
      </c>
    </row>
    <row r="234" spans="1:19" ht="18" customHeight="1" x14ac:dyDescent="0.25">
      <c r="A234" s="8">
        <v>232</v>
      </c>
      <c r="B234" s="9" t="s">
        <v>779</v>
      </c>
      <c r="C234" s="9" t="s">
        <v>780</v>
      </c>
      <c r="D234" s="9" t="s">
        <v>98</v>
      </c>
      <c r="E234" s="10">
        <v>87701</v>
      </c>
      <c r="F234" s="9" t="s">
        <v>781</v>
      </c>
      <c r="G234" s="11"/>
      <c r="H234">
        <v>232</v>
      </c>
      <c r="I234" t="str">
        <f t="shared" si="18"/>
        <v>2525 Ridge Runner Road</v>
      </c>
      <c r="J234">
        <f t="shared" si="20"/>
        <v>232</v>
      </c>
      <c r="K234">
        <f t="shared" si="21"/>
        <v>1.00234</v>
      </c>
      <c r="L234" s="12" t="s">
        <v>780</v>
      </c>
      <c r="O234">
        <v>237</v>
      </c>
      <c r="P234" t="str">
        <f t="shared" si="19"/>
        <v/>
      </c>
      <c r="Q234" t="str">
        <f t="shared" si="22"/>
        <v/>
      </c>
      <c r="R234" t="str">
        <f>IFERROR(SEARCH(#REF!,S234)+ROW()/100000,"")</f>
        <v/>
      </c>
      <c r="S234" s="13" t="s">
        <v>630</v>
      </c>
    </row>
    <row r="235" spans="1:19" ht="18" customHeight="1" x14ac:dyDescent="0.25">
      <c r="A235" s="8">
        <v>233</v>
      </c>
      <c r="B235" s="9" t="s">
        <v>782</v>
      </c>
      <c r="C235" s="9" t="s">
        <v>783</v>
      </c>
      <c r="D235" s="9" t="s">
        <v>784</v>
      </c>
      <c r="E235" s="10">
        <v>87020</v>
      </c>
      <c r="F235" s="9" t="s">
        <v>785</v>
      </c>
      <c r="G235" s="14"/>
      <c r="H235">
        <v>233</v>
      </c>
      <c r="I235" t="str">
        <f t="shared" si="18"/>
        <v>1121 Mount Taylor Ave.</v>
      </c>
      <c r="J235">
        <f t="shared" si="20"/>
        <v>233</v>
      </c>
      <c r="K235">
        <f t="shared" si="21"/>
        <v>1.0023500000000001</v>
      </c>
      <c r="L235" s="12" t="s">
        <v>783</v>
      </c>
      <c r="O235">
        <v>238</v>
      </c>
      <c r="P235" t="str">
        <f t="shared" si="19"/>
        <v/>
      </c>
      <c r="Q235" t="str">
        <f t="shared" si="22"/>
        <v/>
      </c>
      <c r="R235" t="str">
        <f>IFERROR(SEARCH(#REF!,S235)+ROW()/100000,"")</f>
        <v/>
      </c>
      <c r="S235" s="15" t="s">
        <v>638</v>
      </c>
    </row>
    <row r="236" spans="1:19" ht="18" customHeight="1" x14ac:dyDescent="0.25">
      <c r="A236" s="8">
        <v>234</v>
      </c>
      <c r="B236" s="9" t="s">
        <v>786</v>
      </c>
      <c r="C236" s="9" t="s">
        <v>787</v>
      </c>
      <c r="D236" s="9" t="s">
        <v>8</v>
      </c>
      <c r="E236" s="10">
        <v>88005</v>
      </c>
      <c r="F236" s="9" t="s">
        <v>788</v>
      </c>
      <c r="G236" s="11"/>
      <c r="H236">
        <v>234</v>
      </c>
      <c r="I236" t="str">
        <f t="shared" si="18"/>
        <v>316 Foster Road</v>
      </c>
      <c r="J236">
        <f t="shared" si="20"/>
        <v>234</v>
      </c>
      <c r="K236">
        <f t="shared" si="21"/>
        <v>1.0023599999999999</v>
      </c>
      <c r="L236" s="12" t="s">
        <v>787</v>
      </c>
      <c r="O236">
        <v>239</v>
      </c>
      <c r="P236" t="str">
        <f t="shared" si="19"/>
        <v/>
      </c>
      <c r="Q236" t="str">
        <f t="shared" si="22"/>
        <v/>
      </c>
      <c r="R236" t="str">
        <f>IFERROR(SEARCH(#REF!,S236)+ROW()/100000,"")</f>
        <v/>
      </c>
      <c r="S236" s="13" t="s">
        <v>638</v>
      </c>
    </row>
    <row r="237" spans="1:19" ht="18" customHeight="1" x14ac:dyDescent="0.25">
      <c r="A237" s="8">
        <v>235</v>
      </c>
      <c r="B237" s="9" t="s">
        <v>789</v>
      </c>
      <c r="C237" s="9" t="s">
        <v>790</v>
      </c>
      <c r="D237" s="9" t="s">
        <v>25</v>
      </c>
      <c r="E237" s="10">
        <v>87121</v>
      </c>
      <c r="F237" s="9" t="s">
        <v>791</v>
      </c>
      <c r="G237" s="14"/>
      <c r="H237">
        <v>235</v>
      </c>
      <c r="I237" t="str">
        <f t="shared" si="18"/>
        <v>6901 Glen Rio NW</v>
      </c>
      <c r="J237">
        <f t="shared" si="20"/>
        <v>235</v>
      </c>
      <c r="K237">
        <f t="shared" si="21"/>
        <v>1.00237</v>
      </c>
      <c r="L237" s="12" t="s">
        <v>790</v>
      </c>
      <c r="O237">
        <v>240</v>
      </c>
      <c r="P237" t="str">
        <f t="shared" si="19"/>
        <v/>
      </c>
      <c r="Q237" t="str">
        <f t="shared" si="22"/>
        <v/>
      </c>
      <c r="R237" t="str">
        <f>IFERROR(SEARCH(#REF!,S237)+ROW()/100000,"")</f>
        <v/>
      </c>
      <c r="S237" s="15" t="s">
        <v>641</v>
      </c>
    </row>
    <row r="238" spans="1:19" ht="18" customHeight="1" x14ac:dyDescent="0.25">
      <c r="A238" s="8">
        <v>236</v>
      </c>
      <c r="B238" s="9" t="s">
        <v>792</v>
      </c>
      <c r="C238" s="9" t="s">
        <v>609</v>
      </c>
      <c r="D238" s="9" t="s">
        <v>610</v>
      </c>
      <c r="E238" s="10">
        <v>87502</v>
      </c>
      <c r="F238" s="9" t="s">
        <v>611</v>
      </c>
      <c r="G238" s="11"/>
      <c r="H238">
        <v>236</v>
      </c>
      <c r="I238" t="str">
        <f t="shared" si="18"/>
        <v>#26 Highway 22 West</v>
      </c>
      <c r="J238">
        <f t="shared" si="20"/>
        <v>236</v>
      </c>
      <c r="K238">
        <f t="shared" si="21"/>
        <v>1.00238</v>
      </c>
      <c r="L238" s="12" t="s">
        <v>609</v>
      </c>
      <c r="O238">
        <v>241</v>
      </c>
      <c r="P238" t="str">
        <f t="shared" si="19"/>
        <v/>
      </c>
      <c r="Q238" t="str">
        <f t="shared" si="22"/>
        <v/>
      </c>
      <c r="R238" t="str">
        <f>IFERROR(SEARCH(#REF!,S238)+ROW()/100000,"")</f>
        <v/>
      </c>
      <c r="S238" s="13" t="s">
        <v>647</v>
      </c>
    </row>
    <row r="239" spans="1:19" ht="18" customHeight="1" x14ac:dyDescent="0.25">
      <c r="A239" s="8">
        <v>237</v>
      </c>
      <c r="B239" s="9" t="s">
        <v>793</v>
      </c>
      <c r="C239" s="9" t="s">
        <v>794</v>
      </c>
      <c r="D239" s="9" t="s">
        <v>795</v>
      </c>
      <c r="E239" s="10">
        <v>88415</v>
      </c>
      <c r="F239" s="9" t="s">
        <v>796</v>
      </c>
      <c r="G239" s="14"/>
      <c r="H239">
        <v>237</v>
      </c>
      <c r="I239" t="str">
        <f t="shared" si="18"/>
        <v>113 Walnut St.</v>
      </c>
      <c r="J239">
        <f t="shared" si="20"/>
        <v>237</v>
      </c>
      <c r="K239">
        <f t="shared" si="21"/>
        <v>1.0023899999999999</v>
      </c>
      <c r="L239" s="12" t="s">
        <v>794</v>
      </c>
      <c r="O239">
        <v>242</v>
      </c>
      <c r="P239" t="str">
        <f t="shared" si="19"/>
        <v/>
      </c>
      <c r="Q239" t="str">
        <f t="shared" si="22"/>
        <v/>
      </c>
      <c r="R239" t="str">
        <f>IFERROR(SEARCH(#REF!,S239)+ROW()/100000,"")</f>
        <v/>
      </c>
      <c r="S239" s="15" t="s">
        <v>650</v>
      </c>
    </row>
    <row r="240" spans="1:19" ht="18" customHeight="1" x14ac:dyDescent="0.25">
      <c r="A240" s="8">
        <v>238</v>
      </c>
      <c r="B240" s="9" t="s">
        <v>797</v>
      </c>
      <c r="C240" s="9" t="s">
        <v>798</v>
      </c>
      <c r="D240" s="9" t="s">
        <v>25</v>
      </c>
      <c r="E240" s="10">
        <v>87114</v>
      </c>
      <c r="F240" s="9" t="s">
        <v>799</v>
      </c>
      <c r="G240" s="11"/>
      <c r="H240">
        <v>238</v>
      </c>
      <c r="I240" t="str">
        <f t="shared" si="18"/>
        <v>9251 Eagle Ranch Road NW</v>
      </c>
      <c r="J240">
        <f t="shared" si="20"/>
        <v>238</v>
      </c>
      <c r="K240">
        <f t="shared" si="21"/>
        <v>1.0024</v>
      </c>
      <c r="L240" s="12" t="s">
        <v>798</v>
      </c>
      <c r="O240">
        <v>243</v>
      </c>
      <c r="P240" t="str">
        <f t="shared" si="19"/>
        <v/>
      </c>
      <c r="Q240" t="str">
        <f t="shared" si="22"/>
        <v/>
      </c>
      <c r="R240" t="str">
        <f>IFERROR(SEARCH(#REF!,S240)+ROW()/100000,"")</f>
        <v/>
      </c>
      <c r="S240" s="13" t="s">
        <v>653</v>
      </c>
    </row>
    <row r="241" spans="1:19" ht="18" customHeight="1" x14ac:dyDescent="0.25">
      <c r="A241" s="8">
        <v>239</v>
      </c>
      <c r="B241" s="9" t="s">
        <v>800</v>
      </c>
      <c r="C241" s="9" t="s">
        <v>801</v>
      </c>
      <c r="D241" s="9" t="s">
        <v>25</v>
      </c>
      <c r="E241" s="10">
        <v>87121</v>
      </c>
      <c r="F241" s="9" t="s">
        <v>802</v>
      </c>
      <c r="G241" s="14"/>
      <c r="H241">
        <v>239</v>
      </c>
      <c r="I241" t="str">
        <f t="shared" si="18"/>
        <v>901 68th St. NW</v>
      </c>
      <c r="J241">
        <f t="shared" si="20"/>
        <v>239</v>
      </c>
      <c r="K241">
        <f t="shared" si="21"/>
        <v>1.00241</v>
      </c>
      <c r="L241" s="12" t="s">
        <v>801</v>
      </c>
      <c r="O241">
        <v>244</v>
      </c>
      <c r="P241" t="str">
        <f t="shared" si="19"/>
        <v/>
      </c>
      <c r="Q241" t="str">
        <f t="shared" si="22"/>
        <v/>
      </c>
      <c r="R241" t="str">
        <f>IFERROR(SEARCH(#REF!,S241)+ROW()/100000,"")</f>
        <v/>
      </c>
      <c r="S241" s="15" t="s">
        <v>660</v>
      </c>
    </row>
    <row r="242" spans="1:19" ht="18" customHeight="1" x14ac:dyDescent="0.25">
      <c r="A242" s="8">
        <v>240</v>
      </c>
      <c r="B242" s="9" t="s">
        <v>803</v>
      </c>
      <c r="C242" s="9" t="s">
        <v>804</v>
      </c>
      <c r="D242" s="9" t="s">
        <v>805</v>
      </c>
      <c r="E242" s="10">
        <v>87501</v>
      </c>
      <c r="F242" s="9" t="s">
        <v>806</v>
      </c>
      <c r="G242" s="11"/>
      <c r="H242">
        <v>240</v>
      </c>
      <c r="I242" t="str">
        <f t="shared" si="18"/>
        <v>27 Tribal Works Road</v>
      </c>
      <c r="J242">
        <f t="shared" si="20"/>
        <v>240</v>
      </c>
      <c r="K242">
        <f t="shared" si="21"/>
        <v>1.0024200000000001</v>
      </c>
      <c r="L242" s="12" t="s">
        <v>804</v>
      </c>
      <c r="O242">
        <v>245</v>
      </c>
      <c r="P242" t="str">
        <f t="shared" si="19"/>
        <v/>
      </c>
      <c r="Q242" t="str">
        <f t="shared" si="22"/>
        <v/>
      </c>
      <c r="R242" t="str">
        <f>IFERROR(SEARCH(#REF!,S242)+ROW()/100000,"")</f>
        <v/>
      </c>
      <c r="S242" s="13" t="s">
        <v>663</v>
      </c>
    </row>
    <row r="243" spans="1:19" ht="18" customHeight="1" x14ac:dyDescent="0.25">
      <c r="A243" s="8">
        <v>241</v>
      </c>
      <c r="B243" s="9" t="s">
        <v>807</v>
      </c>
      <c r="C243" s="9" t="s">
        <v>808</v>
      </c>
      <c r="D243" s="9" t="s">
        <v>47</v>
      </c>
      <c r="E243" s="10">
        <v>88240</v>
      </c>
      <c r="F243" s="9" t="s">
        <v>809</v>
      </c>
      <c r="G243" s="14"/>
      <c r="H243">
        <v>241</v>
      </c>
      <c r="I243" t="str">
        <f t="shared" si="18"/>
        <v>1000 N. Marland Blvd.</v>
      </c>
      <c r="J243">
        <f t="shared" si="20"/>
        <v>241</v>
      </c>
      <c r="K243">
        <f t="shared" si="21"/>
        <v>1.0024299999999999</v>
      </c>
      <c r="L243" s="12" t="s">
        <v>808</v>
      </c>
      <c r="O243">
        <v>246</v>
      </c>
      <c r="P243" t="str">
        <f t="shared" si="19"/>
        <v/>
      </c>
      <c r="Q243" t="str">
        <f t="shared" si="22"/>
        <v/>
      </c>
      <c r="R243" t="str">
        <f>IFERROR(SEARCH(#REF!,S243)+ROW()/100000,"")</f>
        <v/>
      </c>
      <c r="S243" s="15" t="s">
        <v>666</v>
      </c>
    </row>
    <row r="244" spans="1:19" ht="18" customHeight="1" x14ac:dyDescent="0.25">
      <c r="A244" s="8">
        <v>242</v>
      </c>
      <c r="B244" s="9" t="s">
        <v>810</v>
      </c>
      <c r="C244" s="9" t="s">
        <v>811</v>
      </c>
      <c r="D244" s="9" t="s">
        <v>163</v>
      </c>
      <c r="E244" s="10">
        <v>88201</v>
      </c>
      <c r="F244" s="9" t="s">
        <v>812</v>
      </c>
      <c r="G244" s="11"/>
      <c r="H244">
        <v>242</v>
      </c>
      <c r="I244" t="str">
        <f t="shared" si="18"/>
        <v>2727 N. Wilshire Drive</v>
      </c>
      <c r="J244">
        <f t="shared" si="20"/>
        <v>242</v>
      </c>
      <c r="K244">
        <f t="shared" si="21"/>
        <v>1.00244</v>
      </c>
      <c r="L244" s="12" t="s">
        <v>811</v>
      </c>
      <c r="O244">
        <v>247</v>
      </c>
      <c r="P244" t="str">
        <f t="shared" si="19"/>
        <v/>
      </c>
      <c r="Q244" t="str">
        <f t="shared" si="22"/>
        <v/>
      </c>
      <c r="R244" t="str">
        <f>IFERROR(SEARCH(#REF!,S244)+ROW()/100000,"")</f>
        <v/>
      </c>
      <c r="S244" s="13" t="s">
        <v>91</v>
      </c>
    </row>
    <row r="245" spans="1:19" ht="18" customHeight="1" x14ac:dyDescent="0.25">
      <c r="A245" s="8">
        <v>243</v>
      </c>
      <c r="B245" s="9" t="s">
        <v>813</v>
      </c>
      <c r="C245" s="9" t="s">
        <v>814</v>
      </c>
      <c r="D245" s="9" t="s">
        <v>16</v>
      </c>
      <c r="E245" s="10">
        <v>87507</v>
      </c>
      <c r="F245" s="9" t="s">
        <v>815</v>
      </c>
      <c r="G245" s="14"/>
      <c r="H245">
        <v>243</v>
      </c>
      <c r="I245" t="str">
        <f t="shared" si="18"/>
        <v>4435 Airport Road</v>
      </c>
      <c r="J245">
        <f t="shared" si="20"/>
        <v>243</v>
      </c>
      <c r="K245">
        <f t="shared" si="21"/>
        <v>1.0024500000000001</v>
      </c>
      <c r="L245" s="12" t="s">
        <v>814</v>
      </c>
      <c r="O245">
        <v>248</v>
      </c>
      <c r="P245" t="str">
        <f t="shared" si="19"/>
        <v/>
      </c>
      <c r="Q245" t="str">
        <f t="shared" si="22"/>
        <v/>
      </c>
      <c r="R245" t="str">
        <f>IFERROR(SEARCH(#REF!,S245)+ROW()/100000,"")</f>
        <v/>
      </c>
      <c r="S245" s="15" t="s">
        <v>672</v>
      </c>
    </row>
    <row r="246" spans="1:19" ht="18" hidden="1" customHeight="1" x14ac:dyDescent="0.25">
      <c r="A246" s="8">
        <v>244</v>
      </c>
      <c r="B246" s="9"/>
      <c r="C246" s="9"/>
      <c r="D246" s="9"/>
      <c r="E246" s="10"/>
      <c r="F246" s="9"/>
      <c r="G246" s="11"/>
      <c r="H246">
        <v>244</v>
      </c>
      <c r="I246" t="str">
        <f t="shared" si="18"/>
        <v/>
      </c>
      <c r="J246" t="str">
        <f t="shared" si="20"/>
        <v/>
      </c>
      <c r="K246" t="str">
        <f t="shared" si="21"/>
        <v/>
      </c>
      <c r="L246" s="13"/>
      <c r="O246">
        <v>249</v>
      </c>
      <c r="P246" t="str">
        <f t="shared" si="19"/>
        <v/>
      </c>
      <c r="Q246" t="str">
        <f t="shared" si="22"/>
        <v/>
      </c>
      <c r="R246" t="str">
        <f>IFERROR(SEARCH(#REF!,S246)+ROW()/100000,"")</f>
        <v/>
      </c>
      <c r="S246" s="13" t="s">
        <v>676</v>
      </c>
    </row>
    <row r="247" spans="1:19" ht="18" hidden="1" customHeight="1" x14ac:dyDescent="0.25">
      <c r="A247" s="8">
        <v>245</v>
      </c>
      <c r="B247" s="9"/>
      <c r="C247" s="9"/>
      <c r="D247" s="9"/>
      <c r="E247" s="10"/>
      <c r="F247" s="9"/>
      <c r="G247" s="14"/>
      <c r="H247">
        <v>245</v>
      </c>
      <c r="I247" t="str">
        <f t="shared" si="18"/>
        <v/>
      </c>
      <c r="J247" t="str">
        <f t="shared" si="20"/>
        <v/>
      </c>
      <c r="K247" t="str">
        <f t="shared" si="21"/>
        <v/>
      </c>
      <c r="L247" s="15"/>
      <c r="O247">
        <v>250</v>
      </c>
      <c r="P247" t="str">
        <f t="shared" si="19"/>
        <v/>
      </c>
      <c r="Q247" t="str">
        <f t="shared" si="22"/>
        <v/>
      </c>
      <c r="R247" t="str">
        <f>IFERROR(SEARCH(#REF!,S247)+ROW()/100000,"")</f>
        <v/>
      </c>
      <c r="S247" s="15" t="s">
        <v>676</v>
      </c>
    </row>
    <row r="248" spans="1:19" ht="18" hidden="1" customHeight="1" x14ac:dyDescent="0.25">
      <c r="A248" s="8">
        <v>246</v>
      </c>
      <c r="B248" s="9"/>
      <c r="C248" s="9"/>
      <c r="D248" s="9"/>
      <c r="E248" s="10"/>
      <c r="F248" s="9"/>
      <c r="G248" s="11"/>
      <c r="H248">
        <v>246</v>
      </c>
      <c r="I248" t="str">
        <f t="shared" si="18"/>
        <v/>
      </c>
      <c r="J248" t="str">
        <f t="shared" si="20"/>
        <v/>
      </c>
      <c r="K248" t="str">
        <f t="shared" si="21"/>
        <v/>
      </c>
      <c r="L248" s="13"/>
      <c r="O248">
        <v>251</v>
      </c>
      <c r="P248" t="str">
        <f t="shared" si="19"/>
        <v/>
      </c>
      <c r="Q248" t="str">
        <f t="shared" si="22"/>
        <v/>
      </c>
      <c r="R248" t="str">
        <f>IFERROR(SEARCH(#REF!,S248)+ROW()/100000,"")</f>
        <v/>
      </c>
      <c r="S248" s="13" t="s">
        <v>702</v>
      </c>
    </row>
    <row r="249" spans="1:19" ht="18" hidden="1" customHeight="1" x14ac:dyDescent="0.25">
      <c r="A249" s="8">
        <v>247</v>
      </c>
      <c r="B249" s="9"/>
      <c r="C249" s="9"/>
      <c r="D249" s="9"/>
      <c r="E249" s="10"/>
      <c r="F249" s="9"/>
      <c r="G249" s="14"/>
      <c r="H249">
        <v>247</v>
      </c>
      <c r="I249" t="str">
        <f t="shared" si="18"/>
        <v/>
      </c>
      <c r="J249" t="str">
        <f t="shared" si="20"/>
        <v/>
      </c>
      <c r="K249" t="str">
        <f t="shared" si="21"/>
        <v/>
      </c>
      <c r="L249" s="15"/>
      <c r="O249">
        <v>252</v>
      </c>
      <c r="P249" t="str">
        <f t="shared" si="19"/>
        <v/>
      </c>
      <c r="Q249" t="str">
        <f t="shared" si="22"/>
        <v/>
      </c>
      <c r="R249" t="str">
        <f>IFERROR(SEARCH(#REF!,S249)+ROW()/100000,"")</f>
        <v/>
      </c>
      <c r="S249" s="15" t="s">
        <v>680</v>
      </c>
    </row>
    <row r="250" spans="1:19" ht="18" hidden="1" customHeight="1" x14ac:dyDescent="0.25">
      <c r="A250" s="8">
        <v>248</v>
      </c>
      <c r="B250" s="9"/>
      <c r="C250" s="9"/>
      <c r="D250" s="9"/>
      <c r="E250" s="10"/>
      <c r="F250" s="9"/>
      <c r="G250" s="11"/>
      <c r="H250">
        <v>248</v>
      </c>
      <c r="I250" t="str">
        <f t="shared" si="18"/>
        <v/>
      </c>
      <c r="J250" t="str">
        <f t="shared" si="20"/>
        <v/>
      </c>
      <c r="K250" t="str">
        <f t="shared" si="21"/>
        <v/>
      </c>
      <c r="L250" s="13"/>
      <c r="O250">
        <v>253</v>
      </c>
      <c r="P250" t="str">
        <f t="shared" si="19"/>
        <v/>
      </c>
      <c r="Q250" t="str">
        <f t="shared" si="22"/>
        <v/>
      </c>
      <c r="R250" t="str">
        <f>IFERROR(SEARCH(#REF!,S250)+ROW()/100000,"")</f>
        <v/>
      </c>
      <c r="S250" s="13" t="s">
        <v>683</v>
      </c>
    </row>
    <row r="251" spans="1:19" ht="18" hidden="1" customHeight="1" x14ac:dyDescent="0.25">
      <c r="A251" s="8">
        <v>249</v>
      </c>
      <c r="B251" s="9"/>
      <c r="C251" s="9"/>
      <c r="D251" s="9"/>
      <c r="E251" s="10"/>
      <c r="F251" s="9"/>
      <c r="G251" s="14"/>
      <c r="H251">
        <v>249</v>
      </c>
      <c r="I251" t="str">
        <f t="shared" si="18"/>
        <v/>
      </c>
      <c r="J251" t="str">
        <f t="shared" si="20"/>
        <v/>
      </c>
      <c r="K251" t="str">
        <f t="shared" si="21"/>
        <v/>
      </c>
      <c r="L251" s="15"/>
      <c r="O251">
        <v>254</v>
      </c>
      <c r="P251" t="str">
        <f t="shared" si="19"/>
        <v/>
      </c>
      <c r="Q251" t="str">
        <f t="shared" si="22"/>
        <v/>
      </c>
      <c r="R251" t="str">
        <f>IFERROR(SEARCH(#REF!,S251)+ROW()/100000,"")</f>
        <v/>
      </c>
      <c r="S251" s="15" t="s">
        <v>816</v>
      </c>
    </row>
    <row r="252" spans="1:19" ht="18" hidden="1" customHeight="1" x14ac:dyDescent="0.25">
      <c r="A252" s="8">
        <v>250</v>
      </c>
      <c r="B252" s="9"/>
      <c r="C252" s="9"/>
      <c r="D252" s="9"/>
      <c r="E252" s="10"/>
      <c r="F252" s="9"/>
      <c r="G252" s="11"/>
      <c r="H252">
        <v>250</v>
      </c>
      <c r="I252" t="str">
        <f t="shared" si="18"/>
        <v/>
      </c>
      <c r="J252" t="str">
        <f t="shared" si="20"/>
        <v/>
      </c>
      <c r="K252" t="str">
        <f t="shared" si="21"/>
        <v/>
      </c>
      <c r="L252" s="13"/>
      <c r="O252">
        <v>255</v>
      </c>
      <c r="P252" t="str">
        <f t="shared" si="19"/>
        <v/>
      </c>
      <c r="Q252" t="str">
        <f t="shared" si="22"/>
        <v/>
      </c>
      <c r="R252" t="str">
        <f>IFERROR(SEARCH(#REF!,S252)+ROW()/100000,"")</f>
        <v/>
      </c>
      <c r="S252" s="13" t="s">
        <v>686</v>
      </c>
    </row>
    <row r="253" spans="1:19" ht="18" hidden="1" customHeight="1" x14ac:dyDescent="0.25">
      <c r="A253" s="8">
        <v>251</v>
      </c>
      <c r="B253" s="9"/>
      <c r="C253" s="9"/>
      <c r="D253" s="9"/>
      <c r="E253" s="10"/>
      <c r="F253" s="9"/>
      <c r="G253" s="14"/>
      <c r="H253">
        <v>251</v>
      </c>
      <c r="I253" t="str">
        <f>IFERROR(VLOOKUP(H253,J253:L530,3,FALSE),"")</f>
        <v/>
      </c>
      <c r="J253" t="str">
        <f t="shared" si="20"/>
        <v/>
      </c>
      <c r="K253" t="str">
        <f t="shared" si="21"/>
        <v/>
      </c>
      <c r="L253" s="15"/>
      <c r="O253">
        <v>256</v>
      </c>
      <c r="P253" t="str">
        <f>IFERROR(VLOOKUP(O253,Q253:S531,3,FALSE),"")</f>
        <v/>
      </c>
      <c r="Q253" t="str">
        <f t="shared" si="22"/>
        <v/>
      </c>
      <c r="R253" t="str">
        <f>IFERROR(SEARCH(#REF!,S253)+ROW()/100000,"")</f>
        <v/>
      </c>
      <c r="S253" s="15" t="s">
        <v>692</v>
      </c>
    </row>
    <row r="254" spans="1:19" ht="18" hidden="1" customHeight="1" x14ac:dyDescent="0.25">
      <c r="A254" s="8">
        <v>252</v>
      </c>
      <c r="B254" s="9"/>
      <c r="C254" s="9"/>
      <c r="D254" s="9"/>
      <c r="E254" s="10"/>
      <c r="F254" s="9"/>
      <c r="G254" s="11"/>
      <c r="H254">
        <v>252</v>
      </c>
      <c r="I254" t="str">
        <f>IFERROR(VLOOKUP(H254,J254:L531,3,FALSE),"")</f>
        <v/>
      </c>
      <c r="J254" t="str">
        <f t="shared" si="20"/>
        <v/>
      </c>
      <c r="K254" t="str">
        <f t="shared" si="21"/>
        <v/>
      </c>
      <c r="L254" s="13"/>
      <c r="O254">
        <v>257</v>
      </c>
      <c r="P254" t="str">
        <f>IFERROR(VLOOKUP(O254,Q254:S532,3,FALSE),"")</f>
        <v/>
      </c>
      <c r="Q254" t="str">
        <f t="shared" si="22"/>
        <v/>
      </c>
      <c r="R254" t="str">
        <f>IFERROR(SEARCH(#REF!,S254)+ROW()/100000,"")</f>
        <v/>
      </c>
      <c r="S254" s="13" t="s">
        <v>282</v>
      </c>
    </row>
    <row r="255" spans="1:19" ht="18" hidden="1" customHeight="1" x14ac:dyDescent="0.25">
      <c r="A255" s="8">
        <v>253</v>
      </c>
      <c r="B255" s="9"/>
      <c r="C255" s="9"/>
      <c r="D255" s="9"/>
      <c r="E255" s="10"/>
      <c r="F255" s="9"/>
      <c r="G255" s="14"/>
      <c r="H255">
        <v>253</v>
      </c>
      <c r="I255" t="str">
        <f>IFERROR(VLOOKUP(H255,J255:L532,3,FALSE),"")</f>
        <v/>
      </c>
      <c r="J255" t="str">
        <f t="shared" si="20"/>
        <v/>
      </c>
      <c r="K255" t="str">
        <f t="shared" si="21"/>
        <v/>
      </c>
      <c r="L255" s="15"/>
      <c r="O255">
        <v>258</v>
      </c>
      <c r="P255" t="str">
        <f>IFERROR(VLOOKUP(O255,Q255:S533,3,FALSE),"")</f>
        <v/>
      </c>
      <c r="Q255" t="str">
        <f t="shared" si="22"/>
        <v/>
      </c>
      <c r="R255" t="str">
        <f>IFERROR(SEARCH(#REF!,S255)+ROW()/100000,"")</f>
        <v/>
      </c>
      <c r="S255" s="15" t="s">
        <v>702</v>
      </c>
    </row>
    <row r="256" spans="1:19" ht="18" hidden="1" customHeight="1" x14ac:dyDescent="0.25">
      <c r="A256" s="8">
        <v>254</v>
      </c>
      <c r="B256" s="9"/>
      <c r="C256" s="9"/>
      <c r="D256" s="9"/>
      <c r="E256" s="10"/>
      <c r="F256" s="9"/>
      <c r="G256" s="14"/>
      <c r="H256">
        <v>254</v>
      </c>
      <c r="I256" t="str">
        <f t="shared" ref="I256:I269" si="23">IFERROR(VLOOKUP(H256,J256:L534,3,FALSE),"")</f>
        <v/>
      </c>
      <c r="J256" t="str">
        <f t="shared" si="20"/>
        <v/>
      </c>
      <c r="K256" t="str">
        <f t="shared" si="21"/>
        <v/>
      </c>
      <c r="L256" s="15"/>
      <c r="O256">
        <v>260</v>
      </c>
      <c r="P256" t="str">
        <f t="shared" ref="P256:P269" si="24">IFERROR(VLOOKUP(O256,Q256:S535,3,FALSE),"")</f>
        <v/>
      </c>
      <c r="Q256" t="str">
        <f t="shared" si="22"/>
        <v/>
      </c>
      <c r="R256" t="str">
        <f>IFERROR(SEARCH(#REF!,S256)+ROW()/100000,"")</f>
        <v/>
      </c>
      <c r="S256" s="15" t="s">
        <v>113</v>
      </c>
    </row>
    <row r="257" spans="1:19" ht="18" hidden="1" customHeight="1" x14ac:dyDescent="0.25">
      <c r="A257" s="8">
        <v>255</v>
      </c>
      <c r="B257" s="9"/>
      <c r="C257" s="9"/>
      <c r="D257" s="9"/>
      <c r="E257" s="10"/>
      <c r="F257" s="9"/>
      <c r="G257" s="11"/>
      <c r="H257">
        <v>255</v>
      </c>
      <c r="I257" t="str">
        <f t="shared" si="23"/>
        <v/>
      </c>
      <c r="J257" t="str">
        <f t="shared" si="20"/>
        <v/>
      </c>
      <c r="K257" t="str">
        <f t="shared" si="21"/>
        <v/>
      </c>
      <c r="L257" s="13"/>
      <c r="O257">
        <v>261</v>
      </c>
      <c r="P257" t="str">
        <f t="shared" si="24"/>
        <v/>
      </c>
      <c r="Q257" t="str">
        <f t="shared" si="22"/>
        <v/>
      </c>
      <c r="R257" t="str">
        <f>IFERROR(SEARCH(#REF!,S257)+ROW()/100000,"")</f>
        <v/>
      </c>
      <c r="S257" s="13" t="s">
        <v>705</v>
      </c>
    </row>
    <row r="258" spans="1:19" ht="18" hidden="1" customHeight="1" x14ac:dyDescent="0.25">
      <c r="A258" s="8">
        <v>256</v>
      </c>
      <c r="B258" s="9"/>
      <c r="C258" s="9"/>
      <c r="D258" s="9"/>
      <c r="E258" s="10"/>
      <c r="F258" s="9"/>
      <c r="G258" s="14"/>
      <c r="H258">
        <v>256</v>
      </c>
      <c r="I258" t="str">
        <f t="shared" si="23"/>
        <v/>
      </c>
      <c r="J258" t="str">
        <f t="shared" si="20"/>
        <v/>
      </c>
      <c r="K258" t="str">
        <f t="shared" si="21"/>
        <v/>
      </c>
      <c r="L258" s="15"/>
      <c r="O258">
        <v>262</v>
      </c>
      <c r="P258" t="str">
        <f t="shared" si="24"/>
        <v/>
      </c>
      <c r="Q258" t="str">
        <f t="shared" si="22"/>
        <v/>
      </c>
      <c r="R258" t="str">
        <f>IFERROR(SEARCH(#REF!,S258)+ROW()/100000,"")</f>
        <v/>
      </c>
      <c r="S258" s="15" t="s">
        <v>817</v>
      </c>
    </row>
    <row r="259" spans="1:19" ht="18" hidden="1" customHeight="1" x14ac:dyDescent="0.25">
      <c r="A259" s="8">
        <v>257</v>
      </c>
      <c r="B259" s="9"/>
      <c r="C259" s="9"/>
      <c r="D259" s="9"/>
      <c r="E259" s="10"/>
      <c r="F259" s="9"/>
      <c r="G259" s="11"/>
      <c r="H259">
        <v>257</v>
      </c>
      <c r="I259" t="str">
        <f t="shared" si="23"/>
        <v/>
      </c>
      <c r="J259" t="str">
        <f t="shared" ref="J259:J279" si="25">IFERROR(RANK(K259,$K$3:$K$279,1),"")</f>
        <v/>
      </c>
      <c r="K259" t="str">
        <f t="shared" ref="K259:K279" si="26">IFERROR(SEARCH($C$1,L259)+ROW()/100000,"")</f>
        <v/>
      </c>
      <c r="L259" s="13"/>
      <c r="O259">
        <v>263</v>
      </c>
      <c r="P259" t="str">
        <f t="shared" si="24"/>
        <v/>
      </c>
      <c r="Q259" t="str">
        <f t="shared" ref="Q259:Q279" si="27">IFERROR(RANK(R259,$R$3:$R$279,1),"")</f>
        <v/>
      </c>
      <c r="R259" t="str">
        <f>IFERROR(SEARCH(#REF!,S259)+ROW()/100000,"")</f>
        <v/>
      </c>
      <c r="S259" s="13" t="s">
        <v>80</v>
      </c>
    </row>
    <row r="260" spans="1:19" ht="18" hidden="1" customHeight="1" x14ac:dyDescent="0.25">
      <c r="A260" s="8">
        <v>258</v>
      </c>
      <c r="B260" s="9"/>
      <c r="C260" s="9"/>
      <c r="D260" s="9"/>
      <c r="E260" s="10"/>
      <c r="F260" s="9"/>
      <c r="G260" s="14"/>
      <c r="H260">
        <v>258</v>
      </c>
      <c r="I260" t="str">
        <f t="shared" si="23"/>
        <v/>
      </c>
      <c r="J260" t="str">
        <f t="shared" si="25"/>
        <v/>
      </c>
      <c r="K260" t="str">
        <f t="shared" si="26"/>
        <v/>
      </c>
      <c r="L260" s="15"/>
      <c r="O260">
        <v>264</v>
      </c>
      <c r="P260" t="str">
        <f t="shared" si="24"/>
        <v/>
      </c>
      <c r="Q260" t="str">
        <f t="shared" si="27"/>
        <v/>
      </c>
      <c r="R260" t="str">
        <f>IFERROR(SEARCH(#REF!,S260)+ROW()/100000,"")</f>
        <v/>
      </c>
      <c r="S260" s="15" t="s">
        <v>710</v>
      </c>
    </row>
    <row r="261" spans="1:19" ht="18" hidden="1" customHeight="1" x14ac:dyDescent="0.25">
      <c r="A261" s="8">
        <v>259</v>
      </c>
      <c r="B261" s="9"/>
      <c r="C261" s="9"/>
      <c r="D261" s="9"/>
      <c r="E261" s="10"/>
      <c r="F261" s="9"/>
      <c r="G261" s="11"/>
      <c r="H261">
        <v>259</v>
      </c>
      <c r="I261" t="str">
        <f t="shared" si="23"/>
        <v/>
      </c>
      <c r="J261" t="str">
        <f t="shared" si="25"/>
        <v/>
      </c>
      <c r="K261" t="str">
        <f t="shared" si="26"/>
        <v/>
      </c>
      <c r="L261" s="13"/>
      <c r="O261">
        <v>265</v>
      </c>
      <c r="P261" t="str">
        <f t="shared" si="24"/>
        <v/>
      </c>
      <c r="Q261" t="str">
        <f t="shared" si="27"/>
        <v/>
      </c>
      <c r="R261" t="str">
        <f>IFERROR(SEARCH(#REF!,S261)+ROW()/100000,"")</f>
        <v/>
      </c>
      <c r="S261" s="13" t="s">
        <v>818</v>
      </c>
    </row>
    <row r="262" spans="1:19" ht="18" hidden="1" customHeight="1" x14ac:dyDescent="0.25">
      <c r="A262" s="8">
        <v>260</v>
      </c>
      <c r="B262" s="9"/>
      <c r="C262" s="9"/>
      <c r="D262" s="9"/>
      <c r="E262" s="10"/>
      <c r="F262" s="9"/>
      <c r="G262" s="14"/>
      <c r="H262">
        <v>260</v>
      </c>
      <c r="I262" t="str">
        <f t="shared" si="23"/>
        <v/>
      </c>
      <c r="J262" t="str">
        <f t="shared" si="25"/>
        <v/>
      </c>
      <c r="K262" t="str">
        <f t="shared" si="26"/>
        <v/>
      </c>
      <c r="L262" s="15"/>
      <c r="O262">
        <v>266</v>
      </c>
      <c r="P262" t="str">
        <f t="shared" si="24"/>
        <v/>
      </c>
      <c r="Q262" t="str">
        <f t="shared" si="27"/>
        <v/>
      </c>
      <c r="R262" t="str">
        <f>IFERROR(SEARCH(#REF!,S262)+ROW()/100000,"")</f>
        <v/>
      </c>
      <c r="S262" s="15" t="s">
        <v>819</v>
      </c>
    </row>
    <row r="263" spans="1:19" ht="18" hidden="1" customHeight="1" x14ac:dyDescent="0.25">
      <c r="A263" s="8">
        <v>261</v>
      </c>
      <c r="B263" s="9"/>
      <c r="C263" s="9"/>
      <c r="D263" s="9"/>
      <c r="E263" s="10"/>
      <c r="F263" s="9"/>
      <c r="G263" s="11"/>
      <c r="H263">
        <v>261</v>
      </c>
      <c r="I263" t="str">
        <f t="shared" si="23"/>
        <v/>
      </c>
      <c r="J263" t="str">
        <f t="shared" si="25"/>
        <v/>
      </c>
      <c r="K263" t="str">
        <f t="shared" si="26"/>
        <v/>
      </c>
      <c r="L263" s="13"/>
      <c r="O263">
        <v>267</v>
      </c>
      <c r="P263" t="str">
        <f t="shared" si="24"/>
        <v/>
      </c>
      <c r="Q263" t="str">
        <f t="shared" si="27"/>
        <v/>
      </c>
      <c r="R263" t="str">
        <f>IFERROR(SEARCH(#REF!,S263)+ROW()/100000,"")</f>
        <v/>
      </c>
      <c r="S263" s="13" t="s">
        <v>717</v>
      </c>
    </row>
    <row r="264" spans="1:19" ht="18" hidden="1" customHeight="1" x14ac:dyDescent="0.25">
      <c r="A264" s="8">
        <v>262</v>
      </c>
      <c r="B264" s="9"/>
      <c r="C264" s="9"/>
      <c r="D264" s="9"/>
      <c r="E264" s="10"/>
      <c r="F264" s="9"/>
      <c r="G264" s="14"/>
      <c r="H264">
        <v>262</v>
      </c>
      <c r="I264" t="str">
        <f t="shared" si="23"/>
        <v/>
      </c>
      <c r="J264" t="str">
        <f t="shared" si="25"/>
        <v/>
      </c>
      <c r="K264" t="str">
        <f t="shared" si="26"/>
        <v/>
      </c>
      <c r="L264" s="15"/>
      <c r="O264">
        <v>268</v>
      </c>
      <c r="P264" t="str">
        <f t="shared" si="24"/>
        <v/>
      </c>
      <c r="Q264" t="str">
        <f t="shared" si="27"/>
        <v/>
      </c>
      <c r="R264" t="str">
        <f>IFERROR(SEARCH(#REF!,S264)+ROW()/100000,"")</f>
        <v/>
      </c>
      <c r="S264" s="15" t="s">
        <v>717</v>
      </c>
    </row>
    <row r="265" spans="1:19" ht="18" hidden="1" customHeight="1" x14ac:dyDescent="0.25">
      <c r="A265" s="8">
        <v>263</v>
      </c>
      <c r="B265" s="9"/>
      <c r="C265" s="9"/>
      <c r="D265" s="9"/>
      <c r="E265" s="10"/>
      <c r="F265" s="9"/>
      <c r="G265" s="11"/>
      <c r="H265">
        <v>263</v>
      </c>
      <c r="I265" t="str">
        <f t="shared" si="23"/>
        <v/>
      </c>
      <c r="J265" t="str">
        <f t="shared" si="25"/>
        <v/>
      </c>
      <c r="K265" t="str">
        <f t="shared" si="26"/>
        <v/>
      </c>
      <c r="L265" s="13"/>
      <c r="O265">
        <v>269</v>
      </c>
      <c r="P265" t="str">
        <f t="shared" si="24"/>
        <v/>
      </c>
      <c r="Q265" t="str">
        <f t="shared" si="27"/>
        <v/>
      </c>
      <c r="R265" t="str">
        <f>IFERROR(SEARCH(#REF!,S265)+ROW()/100000,"")</f>
        <v/>
      </c>
      <c r="S265" s="13" t="s">
        <v>720</v>
      </c>
    </row>
    <row r="266" spans="1:19" ht="18" hidden="1" customHeight="1" x14ac:dyDescent="0.25">
      <c r="A266" s="8">
        <v>264</v>
      </c>
      <c r="B266" s="9"/>
      <c r="C266" s="9"/>
      <c r="D266" s="9"/>
      <c r="E266" s="10"/>
      <c r="F266" s="9"/>
      <c r="G266" s="14"/>
      <c r="H266">
        <v>264</v>
      </c>
      <c r="I266" t="str">
        <f t="shared" si="23"/>
        <v/>
      </c>
      <c r="J266" t="str">
        <f t="shared" si="25"/>
        <v/>
      </c>
      <c r="K266" t="str">
        <f t="shared" si="26"/>
        <v/>
      </c>
      <c r="L266" s="15"/>
      <c r="O266">
        <v>270</v>
      </c>
      <c r="P266" t="str">
        <f t="shared" si="24"/>
        <v/>
      </c>
      <c r="Q266" t="str">
        <f t="shared" si="27"/>
        <v/>
      </c>
      <c r="R266" t="str">
        <f>IFERROR(SEARCH(#REF!,S266)+ROW()/100000,"")</f>
        <v/>
      </c>
      <c r="S266" s="15" t="s">
        <v>723</v>
      </c>
    </row>
    <row r="267" spans="1:19" ht="18" hidden="1" customHeight="1" x14ac:dyDescent="0.25">
      <c r="A267" s="8">
        <v>265</v>
      </c>
      <c r="B267" s="9"/>
      <c r="C267" s="9"/>
      <c r="D267" s="9"/>
      <c r="E267" s="10"/>
      <c r="F267" s="9"/>
      <c r="G267" s="11"/>
      <c r="H267">
        <v>265</v>
      </c>
      <c r="I267" t="str">
        <f t="shared" si="23"/>
        <v/>
      </c>
      <c r="J267" t="str">
        <f t="shared" si="25"/>
        <v/>
      </c>
      <c r="K267" t="str">
        <f t="shared" si="26"/>
        <v/>
      </c>
      <c r="L267" s="13"/>
      <c r="O267">
        <v>271</v>
      </c>
      <c r="P267" t="str">
        <f t="shared" si="24"/>
        <v/>
      </c>
      <c r="Q267" t="str">
        <f t="shared" si="27"/>
        <v/>
      </c>
      <c r="R267" t="str">
        <f>IFERROR(SEARCH(#REF!,S267)+ROW()/100000,"")</f>
        <v/>
      </c>
      <c r="S267" s="13" t="s">
        <v>727</v>
      </c>
    </row>
    <row r="268" spans="1:19" ht="18" hidden="1" customHeight="1" x14ac:dyDescent="0.25">
      <c r="A268" s="8">
        <v>266</v>
      </c>
      <c r="B268" s="9"/>
      <c r="C268" s="9"/>
      <c r="D268" s="9"/>
      <c r="E268" s="10"/>
      <c r="F268" s="9"/>
      <c r="G268" s="14"/>
      <c r="H268">
        <v>266</v>
      </c>
      <c r="I268" t="str">
        <f t="shared" si="23"/>
        <v/>
      </c>
      <c r="J268" t="str">
        <f t="shared" si="25"/>
        <v/>
      </c>
      <c r="K268" t="str">
        <f t="shared" si="26"/>
        <v/>
      </c>
      <c r="L268" s="15"/>
      <c r="O268">
        <v>272</v>
      </c>
      <c r="P268" t="str">
        <f t="shared" si="24"/>
        <v/>
      </c>
      <c r="Q268" t="str">
        <f t="shared" si="27"/>
        <v/>
      </c>
      <c r="R268" t="str">
        <f>IFERROR(SEARCH(#REF!,S268)+ROW()/100000,"")</f>
        <v/>
      </c>
      <c r="S268" s="15" t="s">
        <v>730</v>
      </c>
    </row>
    <row r="269" spans="1:19" ht="18" hidden="1" customHeight="1" x14ac:dyDescent="0.25">
      <c r="A269" s="8">
        <v>267</v>
      </c>
      <c r="B269" s="9"/>
      <c r="C269" s="9"/>
      <c r="D269" s="9"/>
      <c r="E269" s="10"/>
      <c r="F269" s="9"/>
      <c r="G269" s="11"/>
      <c r="H269">
        <v>267</v>
      </c>
      <c r="I269" t="str">
        <f t="shared" si="23"/>
        <v/>
      </c>
      <c r="J269" t="str">
        <f t="shared" si="25"/>
        <v/>
      </c>
      <c r="K269" t="str">
        <f t="shared" si="26"/>
        <v/>
      </c>
      <c r="L269" s="13"/>
      <c r="O269">
        <v>273</v>
      </c>
      <c r="P269" t="str">
        <f t="shared" si="24"/>
        <v/>
      </c>
      <c r="Q269" t="str">
        <f t="shared" si="27"/>
        <v/>
      </c>
      <c r="R269" t="str">
        <f>IFERROR(SEARCH(#REF!,S269)+ROW()/100000,"")</f>
        <v/>
      </c>
      <c r="S269" s="13" t="s">
        <v>733</v>
      </c>
    </row>
    <row r="270" spans="1:19" ht="18" hidden="1" customHeight="1" x14ac:dyDescent="0.25">
      <c r="A270" s="8">
        <v>268</v>
      </c>
      <c r="B270" s="9"/>
      <c r="C270" s="9"/>
      <c r="D270" s="9"/>
      <c r="E270" s="10"/>
      <c r="F270" s="9"/>
      <c r="G270" s="11"/>
      <c r="H270">
        <v>268</v>
      </c>
      <c r="I270" t="str">
        <f>IFERROR(VLOOKUP(H270,J270:L549,3,FALSE),"")</f>
        <v/>
      </c>
      <c r="J270" t="str">
        <f t="shared" si="25"/>
        <v/>
      </c>
      <c r="K270" t="str">
        <f t="shared" si="26"/>
        <v/>
      </c>
      <c r="L270" s="13"/>
      <c r="O270">
        <v>275</v>
      </c>
      <c r="P270" t="str">
        <f t="shared" ref="P270:P279" si="28">IFERROR(VLOOKUP(O270,Q270:S550,3,FALSE),"")</f>
        <v/>
      </c>
      <c r="Q270" t="str">
        <f t="shared" si="27"/>
        <v/>
      </c>
      <c r="R270" t="str">
        <f>IFERROR(SEARCH(#REF!,S270)+ROW()/100000,"")</f>
        <v/>
      </c>
      <c r="S270" s="13" t="s">
        <v>820</v>
      </c>
    </row>
    <row r="271" spans="1:19" ht="18" hidden="1" customHeight="1" x14ac:dyDescent="0.25">
      <c r="A271" s="8">
        <v>269</v>
      </c>
      <c r="B271" s="9"/>
      <c r="C271" s="9"/>
      <c r="D271" s="9"/>
      <c r="E271" s="10"/>
      <c r="F271" s="9"/>
      <c r="G271" s="14"/>
      <c r="H271">
        <v>269</v>
      </c>
      <c r="I271" t="str">
        <f t="shared" ref="I271:I279" si="29">IFERROR(VLOOKUP(H271,J271:L550,3,FALSE),"")</f>
        <v/>
      </c>
      <c r="J271" t="str">
        <f t="shared" si="25"/>
        <v/>
      </c>
      <c r="K271" t="str">
        <f t="shared" si="26"/>
        <v/>
      </c>
      <c r="L271" s="15"/>
      <c r="O271">
        <v>276</v>
      </c>
      <c r="P271" t="str">
        <f t="shared" si="28"/>
        <v/>
      </c>
      <c r="Q271" t="str">
        <f t="shared" si="27"/>
        <v/>
      </c>
      <c r="R271" t="str">
        <f>IFERROR(SEARCH(#REF!,S271)+ROW()/100000,"")</f>
        <v/>
      </c>
      <c r="S271" s="15" t="s">
        <v>820</v>
      </c>
    </row>
    <row r="272" spans="1:19" ht="18" hidden="1" customHeight="1" x14ac:dyDescent="0.25">
      <c r="A272" s="8">
        <v>270</v>
      </c>
      <c r="B272" s="9"/>
      <c r="C272" s="9"/>
      <c r="D272" s="9"/>
      <c r="E272" s="10"/>
      <c r="F272" s="9"/>
      <c r="G272" s="11"/>
      <c r="H272">
        <v>270</v>
      </c>
      <c r="I272" t="str">
        <f t="shared" si="29"/>
        <v/>
      </c>
      <c r="J272" t="str">
        <f t="shared" si="25"/>
        <v/>
      </c>
      <c r="K272" t="str">
        <f t="shared" si="26"/>
        <v/>
      </c>
      <c r="L272" s="13"/>
      <c r="O272">
        <v>277</v>
      </c>
      <c r="P272" t="str">
        <f t="shared" si="28"/>
        <v/>
      </c>
      <c r="Q272" t="str">
        <f t="shared" si="27"/>
        <v/>
      </c>
      <c r="R272" t="str">
        <f>IFERROR(SEARCH(#REF!,S272)+ROW()/100000,"")</f>
        <v/>
      </c>
      <c r="S272" s="13" t="s">
        <v>737</v>
      </c>
    </row>
    <row r="273" spans="1:19" ht="18" hidden="1" customHeight="1" x14ac:dyDescent="0.25">
      <c r="A273" s="8">
        <v>271</v>
      </c>
      <c r="B273" s="9"/>
      <c r="C273" s="9"/>
      <c r="D273" s="9"/>
      <c r="E273" s="10"/>
      <c r="F273" s="9"/>
      <c r="G273" s="14"/>
      <c r="H273">
        <v>271</v>
      </c>
      <c r="I273" t="str">
        <f t="shared" si="29"/>
        <v/>
      </c>
      <c r="J273" t="str">
        <f t="shared" si="25"/>
        <v/>
      </c>
      <c r="K273" t="str">
        <f t="shared" si="26"/>
        <v/>
      </c>
      <c r="L273" s="15"/>
      <c r="O273">
        <v>278</v>
      </c>
      <c r="P273" t="str">
        <f t="shared" si="28"/>
        <v/>
      </c>
      <c r="Q273" t="str">
        <f t="shared" si="27"/>
        <v/>
      </c>
      <c r="R273" t="str">
        <f>IFERROR(SEARCH(#REF!,S273)+ROW()/100000,"")</f>
        <v/>
      </c>
      <c r="S273" s="15" t="s">
        <v>741</v>
      </c>
    </row>
    <row r="274" spans="1:19" ht="18" hidden="1" customHeight="1" x14ac:dyDescent="0.25">
      <c r="A274" s="8">
        <v>272</v>
      </c>
      <c r="B274" s="9"/>
      <c r="C274" s="9"/>
      <c r="D274" s="9"/>
      <c r="E274" s="10"/>
      <c r="F274" s="9"/>
      <c r="G274" s="11"/>
      <c r="H274">
        <v>272</v>
      </c>
      <c r="I274" t="str">
        <f t="shared" si="29"/>
        <v/>
      </c>
      <c r="J274" t="str">
        <f t="shared" si="25"/>
        <v/>
      </c>
      <c r="K274" t="str">
        <f t="shared" si="26"/>
        <v/>
      </c>
      <c r="L274" s="13"/>
      <c r="O274">
        <v>279</v>
      </c>
      <c r="P274" t="str">
        <f t="shared" si="28"/>
        <v/>
      </c>
      <c r="Q274" t="str">
        <f t="shared" si="27"/>
        <v/>
      </c>
      <c r="R274" t="str">
        <f>IFERROR(SEARCH(#REF!,S274)+ROW()/100000,"")</f>
        <v/>
      </c>
      <c r="S274" s="13" t="s">
        <v>821</v>
      </c>
    </row>
    <row r="275" spans="1:19" ht="18" hidden="1" customHeight="1" x14ac:dyDescent="0.25">
      <c r="A275" s="8">
        <v>273</v>
      </c>
      <c r="B275" s="9"/>
      <c r="C275" s="9"/>
      <c r="D275" s="9"/>
      <c r="E275" s="10"/>
      <c r="F275" s="9"/>
      <c r="G275" s="14"/>
      <c r="H275">
        <v>273</v>
      </c>
      <c r="I275" t="str">
        <f t="shared" si="29"/>
        <v/>
      </c>
      <c r="J275" t="str">
        <f t="shared" si="25"/>
        <v/>
      </c>
      <c r="K275" t="str">
        <f t="shared" si="26"/>
        <v/>
      </c>
      <c r="L275" s="15"/>
      <c r="O275">
        <v>280</v>
      </c>
      <c r="P275" t="str">
        <f t="shared" si="28"/>
        <v/>
      </c>
      <c r="Q275" t="str">
        <f t="shared" si="27"/>
        <v/>
      </c>
      <c r="R275" t="str">
        <f>IFERROR(SEARCH(#REF!,S275)+ROW()/100000,"")</f>
        <v/>
      </c>
      <c r="S275" s="15" t="s">
        <v>821</v>
      </c>
    </row>
    <row r="276" spans="1:19" ht="18" hidden="1" customHeight="1" x14ac:dyDescent="0.25">
      <c r="A276" s="8">
        <v>274</v>
      </c>
      <c r="B276" s="9"/>
      <c r="C276" s="9"/>
      <c r="D276" s="9"/>
      <c r="E276" s="10"/>
      <c r="F276" s="9"/>
      <c r="G276" s="11"/>
      <c r="H276">
        <v>274</v>
      </c>
      <c r="I276" t="str">
        <f t="shared" si="29"/>
        <v/>
      </c>
      <c r="J276" t="str">
        <f t="shared" si="25"/>
        <v/>
      </c>
      <c r="K276" t="str">
        <f t="shared" si="26"/>
        <v/>
      </c>
      <c r="L276" s="13"/>
      <c r="O276">
        <v>281</v>
      </c>
      <c r="P276" t="str">
        <f t="shared" si="28"/>
        <v/>
      </c>
      <c r="Q276" t="str">
        <f t="shared" si="27"/>
        <v/>
      </c>
      <c r="R276" t="str">
        <f>IFERROR(SEARCH(#REF!,S276)+ROW()/100000,"")</f>
        <v/>
      </c>
      <c r="S276" s="13" t="s">
        <v>745</v>
      </c>
    </row>
    <row r="277" spans="1:19" ht="18" hidden="1" customHeight="1" x14ac:dyDescent="0.25">
      <c r="A277" s="8">
        <v>275</v>
      </c>
      <c r="B277" s="9"/>
      <c r="C277" s="9"/>
      <c r="D277" s="9"/>
      <c r="E277" s="10"/>
      <c r="F277" s="9"/>
      <c r="G277" s="14"/>
      <c r="H277">
        <v>275</v>
      </c>
      <c r="I277" t="str">
        <f t="shared" si="29"/>
        <v/>
      </c>
      <c r="J277" t="str">
        <f t="shared" si="25"/>
        <v/>
      </c>
      <c r="K277" t="str">
        <f t="shared" si="26"/>
        <v/>
      </c>
      <c r="L277" s="15"/>
      <c r="O277">
        <v>282</v>
      </c>
      <c r="P277" t="str">
        <f t="shared" si="28"/>
        <v/>
      </c>
      <c r="Q277" t="str">
        <f t="shared" si="27"/>
        <v/>
      </c>
      <c r="R277" t="str">
        <f>IFERROR(SEARCH(#REF!,S277)+ROW()/100000,"")</f>
        <v/>
      </c>
      <c r="S277" s="15" t="s">
        <v>745</v>
      </c>
    </row>
    <row r="278" spans="1:19" ht="18" hidden="1" customHeight="1" x14ac:dyDescent="0.25">
      <c r="A278" s="8">
        <v>276</v>
      </c>
      <c r="B278" s="9"/>
      <c r="C278" s="9"/>
      <c r="D278" s="9"/>
      <c r="E278" s="10"/>
      <c r="F278" s="9"/>
      <c r="G278" s="11"/>
      <c r="H278">
        <v>276</v>
      </c>
      <c r="I278" t="str">
        <f t="shared" si="29"/>
        <v/>
      </c>
      <c r="J278" t="str">
        <f t="shared" si="25"/>
        <v/>
      </c>
      <c r="K278" t="str">
        <f t="shared" si="26"/>
        <v/>
      </c>
      <c r="L278" s="13"/>
      <c r="O278">
        <v>283</v>
      </c>
      <c r="P278" t="str">
        <f t="shared" si="28"/>
        <v/>
      </c>
      <c r="Q278" t="str">
        <f t="shared" si="27"/>
        <v/>
      </c>
      <c r="R278" t="str">
        <f>IFERROR(SEARCH(#REF!,S278)+ROW()/100000,"")</f>
        <v/>
      </c>
      <c r="S278" s="13" t="s">
        <v>515</v>
      </c>
    </row>
    <row r="279" spans="1:19" ht="18" hidden="1" customHeight="1" x14ac:dyDescent="0.25">
      <c r="A279" s="8">
        <v>277</v>
      </c>
      <c r="B279" s="9"/>
      <c r="C279" s="9"/>
      <c r="D279" s="9"/>
      <c r="E279" s="10"/>
      <c r="F279" s="9"/>
      <c r="G279" s="14"/>
      <c r="H279">
        <v>277</v>
      </c>
      <c r="I279" t="str">
        <f t="shared" si="29"/>
        <v/>
      </c>
      <c r="J279" t="str">
        <f t="shared" si="25"/>
        <v/>
      </c>
      <c r="K279" t="str">
        <f t="shared" si="26"/>
        <v/>
      </c>
      <c r="L279" s="15"/>
      <c r="O279">
        <v>284</v>
      </c>
      <c r="P279" t="str">
        <f t="shared" si="28"/>
        <v/>
      </c>
      <c r="Q279" t="str">
        <f t="shared" si="27"/>
        <v/>
      </c>
      <c r="R279" t="str">
        <f>IFERROR(SEARCH(#REF!,S279)+ROW()/100000,"")</f>
        <v/>
      </c>
      <c r="S279" s="15" t="s">
        <v>515</v>
      </c>
    </row>
  </sheetData>
  <sheetProtection selectLockedCells="1" autoFilter="0"/>
  <mergeCells count="2">
    <mergeCell ref="A1:B1"/>
    <mergeCell ref="E1:F1"/>
  </mergeCells>
  <pageMargins left="0.7" right="0.7" top="0.75" bottom="0.75" header="0.3" footer="0.3"/>
  <pageSetup orientation="portrait" r:id="rId1"/>
  <headerFooter>
    <oddFooter>&amp;LVersion: January 2022 v1&amp;R&amp;D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Income Qualifier Directory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Vickrey, Sharon</dc:creator>
  <cp:lastModifiedBy>Vickrey, Sharon</cp:lastModifiedBy>
  <dcterms:created xsi:type="dcterms:W3CDTF">2022-01-28T16:48:10Z</dcterms:created>
  <dcterms:modified xsi:type="dcterms:W3CDTF">2022-01-28T23:16:43Z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2fbb032-08bf-4f1e-af46-2528cd3f96ca_Enabled">
    <vt:lpwstr>true</vt:lpwstr>
  </property>
  <property fmtid="{D5CDD505-2E9C-101B-9397-08002B2CF9AE}" pid="3" name="MSIP_Label_22fbb032-08bf-4f1e-af46-2528cd3f96ca_SetDate">
    <vt:lpwstr>2022-01-28T16:49:54Z</vt:lpwstr>
  </property>
  <property fmtid="{D5CDD505-2E9C-101B-9397-08002B2CF9AE}" pid="4" name="MSIP_Label_22fbb032-08bf-4f1e-af46-2528cd3f96ca_Method">
    <vt:lpwstr>Privileged</vt:lpwstr>
  </property>
  <property fmtid="{D5CDD505-2E9C-101B-9397-08002B2CF9AE}" pid="5" name="MSIP_Label_22fbb032-08bf-4f1e-af46-2528cd3f96ca_Name">
    <vt:lpwstr>22fbb032-08bf-4f1e-af46-2528cd3f96ca</vt:lpwstr>
  </property>
  <property fmtid="{D5CDD505-2E9C-101B-9397-08002B2CF9AE}" pid="6" name="MSIP_Label_22fbb032-08bf-4f1e-af46-2528cd3f96ca_SiteId">
    <vt:lpwstr>adf10e2b-b6e9-41d6-be2f-c12bb566019c</vt:lpwstr>
  </property>
  <property fmtid="{D5CDD505-2E9C-101B-9397-08002B2CF9AE}" pid="7" name="MSIP_Label_22fbb032-08bf-4f1e-af46-2528cd3f96ca_ActionId">
    <vt:lpwstr>221a1812-ba88-4a8f-b945-d53e2720d153</vt:lpwstr>
  </property>
  <property fmtid="{D5CDD505-2E9C-101B-9397-08002B2CF9AE}" pid="8" name="MSIP_Label_22fbb032-08bf-4f1e-af46-2528cd3f96ca_ContentBits">
    <vt:lpwstr>0</vt:lpwstr>
  </property>
</Properties>
</file>